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ustomProperty1.bin" ContentType="application/vnd.openxmlformats-officedocument.spreadsheetml.customProperty"/>
  <Override PartName="/xl/customProperty2.bin" ContentType="application/vnd.openxmlformats-officedocument.spreadsheetml.customProperty"/>
  <Override PartName="/xl/drawings/drawing4.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ml.chartshapes+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customProperty9.bin" ContentType="application/vnd.openxmlformats-officedocument.spreadsheetml.customProperty"/>
  <Override PartName="/xl/customProperty10.bin" ContentType="application/vnd.openxmlformats-officedocument.spreadsheetml.customProperty"/>
  <Override PartName="/xl/drawings/drawing7.xml" ContentType="application/vnd.openxmlformats-officedocument.drawing+xml"/>
  <Override PartName="/xl/charts/chart9.xml" ContentType="application/vnd.openxmlformats-officedocument.drawingml.chart+xml"/>
  <Override PartName="/xl/drawings/drawing8.xml" ContentType="application/vnd.openxmlformats-officedocument.drawingml.chartshapes+xml"/>
  <Override PartName="/xl/charts/chart10.xml" ContentType="application/vnd.openxmlformats-officedocument.drawingml.chart+xml"/>
  <Override PartName="/xl/drawings/drawing9.xml" ContentType="application/vnd.openxmlformats-officedocument.drawingml.chartshapes+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charts/chart13.xml" ContentType="application/vnd.openxmlformats-officedocument.drawingml.chart+xml"/>
  <Override PartName="/xl/drawings/drawing10.xml" ContentType="application/vnd.openxmlformats-officedocument.drawingml.chartshapes+xml"/>
  <Override PartName="/xl/charts/chart14.xml" ContentType="application/vnd.openxmlformats-officedocument.drawingml.chart+xml"/>
  <Override PartName="/xl/charts/style9.xml" ContentType="application/vnd.ms-office.chartstyle+xml"/>
  <Override PartName="/xl/charts/colors9.xml" ContentType="application/vnd.ms-office.chartcolorstyle+xml"/>
  <Override PartName="/xl/customProperty11.bin" ContentType="application/vnd.openxmlformats-officedocument.spreadsheetml.customProperty"/>
  <Override PartName="/xl/customProperty12.bin" ContentType="application/vnd.openxmlformats-officedocument.spreadsheetml.customProperty"/>
  <Override PartName="/xl/drawings/drawing11.xml" ContentType="application/vnd.openxmlformats-officedocument.drawing+xml"/>
  <Override PartName="/xl/charts/chart15.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2.xml" ContentType="application/vnd.openxmlformats-officedocument.drawingml.chartshapes+xml"/>
  <Override PartName="/xl/charts/chart16.xml" ContentType="application/vnd.openxmlformats-officedocument.drawingml.chart+xml"/>
  <Override PartName="/xl/drawings/drawing13.xml" ContentType="application/vnd.openxmlformats-officedocument.drawingml.chartshapes+xml"/>
  <Override PartName="/xl/charts/chart17.xml" ContentType="application/vnd.openxmlformats-officedocument.drawingml.chart+xml"/>
  <Override PartName="/xl/drawings/drawing14.xml" ContentType="application/vnd.openxmlformats-officedocument.drawingml.chartshapes+xml"/>
  <Override PartName="/xl/charts/chart18.xml" ContentType="application/vnd.openxmlformats-officedocument.drawingml.chart+xml"/>
  <Override PartName="/xl/drawings/drawing15.xml" ContentType="application/vnd.openxmlformats-officedocument.drawingml.chartshapes+xml"/>
  <Override PartName="/xl/charts/chart19.xml" ContentType="application/vnd.openxmlformats-officedocument.drawingml.chart+xml"/>
  <Override PartName="/xl/drawings/drawing16.xml" ContentType="application/vnd.openxmlformats-officedocument.drawingml.chartshapes+xml"/>
  <Override PartName="/xl/charts/chart20.xml" ContentType="application/vnd.openxmlformats-officedocument.drawingml.chart+xml"/>
  <Override PartName="/xl/charts/style11.xml" ContentType="application/vnd.ms-office.chartstyle+xml"/>
  <Override PartName="/xl/charts/colors11.xml" ContentType="application/vnd.ms-office.chartcolorstyle+xml"/>
  <Override PartName="/xl/charts/chart21.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7.xml" ContentType="application/vnd.openxmlformats-officedocument.drawingml.chartshapes+xml"/>
  <Override PartName="/xl/charts/chart22.xml" ContentType="application/vnd.openxmlformats-officedocument.drawingml.chart+xml"/>
  <Override PartName="/xl/charts/style13.xml" ContentType="application/vnd.ms-office.chartstyle+xml"/>
  <Override PartName="/xl/charts/colors13.xml" ContentType="application/vnd.ms-office.chartcolorstyle+xml"/>
  <Override PartName="/xl/charts/chart23.xml" ContentType="application/vnd.openxmlformats-officedocument.drawingml.chart+xml"/>
  <Override PartName="/xl/charts/style14.xml" ContentType="application/vnd.ms-office.chartstyle+xml"/>
  <Override PartName="/xl/charts/colors14.xml" ContentType="application/vnd.ms-office.chartcolorstyle+xml"/>
  <Override PartName="/xl/charts/chart24.xml" ContentType="application/vnd.openxmlformats-officedocument.drawingml.chart+xml"/>
  <Override PartName="/xl/charts/style15.xml" ContentType="application/vnd.ms-office.chartstyle+xml"/>
  <Override PartName="/xl/charts/colors15.xml" ContentType="application/vnd.ms-office.chartcolorstyle+xml"/>
  <Override PartName="/xl/charts/chart25.xml" ContentType="application/vnd.openxmlformats-officedocument.drawingml.chart+xml"/>
  <Override PartName="/xl/charts/style16.xml" ContentType="application/vnd.ms-office.chartstyle+xml"/>
  <Override PartName="/xl/charts/colors16.xml" ContentType="application/vnd.ms-office.chartcolorstyle+xml"/>
  <Override PartName="/xl/charts/chart26.xml" ContentType="application/vnd.openxmlformats-officedocument.drawingml.chart+xml"/>
  <Override PartName="/xl/charts/style17.xml" ContentType="application/vnd.ms-office.chartstyle+xml"/>
  <Override PartName="/xl/charts/colors17.xml" ContentType="application/vnd.ms-office.chartcolorstyle+xml"/>
  <Override PartName="/xl/charts/chart27.xml" ContentType="application/vnd.openxmlformats-officedocument.drawingml.chart+xml"/>
  <Override PartName="/xl/charts/style18.xml" ContentType="application/vnd.ms-office.chartstyle+xml"/>
  <Override PartName="/xl/charts/colors18.xml" ContentType="application/vnd.ms-office.chartcolorstyle+xml"/>
  <Override PartName="/xl/charts/chart28.xml" ContentType="application/vnd.openxmlformats-officedocument.drawingml.chart+xml"/>
  <Override PartName="/xl/charts/style19.xml" ContentType="application/vnd.ms-office.chartstyle+xml"/>
  <Override PartName="/xl/charts/colors19.xml" ContentType="application/vnd.ms-office.chartcolorstyle+xml"/>
  <Override PartName="/xl/charts/chart29.xml" ContentType="application/vnd.openxmlformats-officedocument.drawingml.chart+xml"/>
  <Override PartName="/xl/drawings/drawing18.xml" ContentType="application/vnd.openxmlformats-officedocument.drawingml.chartshapes+xml"/>
  <Override PartName="/xl/charts/chart30.xml" ContentType="application/vnd.openxmlformats-officedocument.drawingml.chart+xml"/>
  <Override PartName="/xl/charts/style20.xml" ContentType="application/vnd.ms-office.chartstyle+xml"/>
  <Override PartName="/xl/charts/colors20.xml" ContentType="application/vnd.ms-office.chartcolorstyle+xml"/>
  <Override PartName="/xl/customProperty13.bin" ContentType="application/vnd.openxmlformats-officedocument.spreadsheetml.customProperty"/>
  <Override PartName="/xl/customProperty14.bin" ContentType="application/vnd.openxmlformats-officedocument.spreadsheetml.customProperty"/>
  <Override PartName="/xl/drawings/drawing19.xml" ContentType="application/vnd.openxmlformats-officedocument.drawing+xml"/>
  <Override PartName="/xl/charts/chart3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0.xml" ContentType="application/vnd.openxmlformats-officedocument.drawingml.chartshapes+xml"/>
  <Override PartName="/xl/charts/chart3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1.xml" ContentType="application/vnd.openxmlformats-officedocument.drawingml.chartshapes+xml"/>
  <Override PartName="/xl/charts/chart3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2.xml" ContentType="application/vnd.openxmlformats-officedocument.drawingml.chartshapes+xml"/>
  <Override PartName="/xl/charts/chart3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3.xml" ContentType="application/vnd.openxmlformats-officedocument.drawingml.chartshapes+xml"/>
  <Override PartName="/xl/charts/chart3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4.xml" ContentType="application/vnd.openxmlformats-officedocument.drawingml.chartshapes+xml"/>
  <Override PartName="/xl/charts/chart36.xml" ContentType="application/vnd.openxmlformats-officedocument.drawingml.chart+xml"/>
  <Override PartName="/xl/charts/style26.xml" ContentType="application/vnd.ms-office.chartstyle+xml"/>
  <Override PartName="/xl/charts/colors26.xml" ContentType="application/vnd.ms-office.chartcolorstyle+xml"/>
  <Override PartName="/xl/charts/chart37.xml" ContentType="application/vnd.openxmlformats-officedocument.drawingml.chart+xml"/>
  <Override PartName="/xl/charts/style27.xml" ContentType="application/vnd.ms-office.chartstyle+xml"/>
  <Override PartName="/xl/charts/colors27.xml" ContentType="application/vnd.ms-office.chartcolorstyle+xml"/>
  <Override PartName="/xl/charts/chart38.xml" ContentType="application/vnd.openxmlformats-officedocument.drawingml.chart+xml"/>
  <Override PartName="/xl/charts/style28.xml" ContentType="application/vnd.ms-office.chartstyle+xml"/>
  <Override PartName="/xl/charts/colors28.xml" ContentType="application/vnd.ms-office.chartcolorstyle+xml"/>
  <Override PartName="/xl/charts/chart39.xml" ContentType="application/vnd.openxmlformats-officedocument.drawingml.chart+xml"/>
  <Override PartName="/xl/charts/style29.xml" ContentType="application/vnd.ms-office.chartstyle+xml"/>
  <Override PartName="/xl/charts/colors29.xml" ContentType="application/vnd.ms-office.chartcolorstyle+xml"/>
  <Override PartName="/xl/charts/chart40.xml" ContentType="application/vnd.openxmlformats-officedocument.drawingml.chart+xml"/>
  <Override PartName="/xl/charts/style30.xml" ContentType="application/vnd.ms-office.chartstyle+xml"/>
  <Override PartName="/xl/charts/colors30.xml" ContentType="application/vnd.ms-office.chartcolorstyle+xml"/>
  <Override PartName="/xl/customProperty15.bin" ContentType="application/vnd.openxmlformats-officedocument.spreadsheetml.customProperty"/>
  <Override PartName="/xl/customProperty16.bin" ContentType="application/vnd.openxmlformats-officedocument.spreadsheetml.customProperty"/>
  <Override PartName="/xl/drawings/drawing25.xml" ContentType="application/vnd.openxmlformats-officedocument.drawing+xml"/>
  <Override PartName="/xl/charts/chart4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26.xml" ContentType="application/vnd.openxmlformats-officedocument.drawingml.chartshapes+xml"/>
  <Override PartName="/xl/charts/chart4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27.xml" ContentType="application/vnd.openxmlformats-officedocument.drawingml.chartshapes+xml"/>
  <Override PartName="/xl/charts/chart43.xml" ContentType="application/vnd.openxmlformats-officedocument.drawingml.chart+xml"/>
  <Override PartName="/xl/charts/style33.xml" ContentType="application/vnd.ms-office.chartstyle+xml"/>
  <Override PartName="/xl/charts/colors33.xml" ContentType="application/vnd.ms-office.chartcolorstyle+xml"/>
  <Override PartName="/xl/charts/chart4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28.xml" ContentType="application/vnd.openxmlformats-officedocument.drawingml.chartshapes+xml"/>
  <Override PartName="/xl/charts/chart45.xml" ContentType="application/vnd.openxmlformats-officedocument.drawingml.chart+xml"/>
  <Override PartName="/xl/charts/style35.xml" ContentType="application/vnd.ms-office.chartstyle+xml"/>
  <Override PartName="/xl/charts/colors35.xml" ContentType="application/vnd.ms-office.chartcolorstyle+xml"/>
  <Override PartName="/xl/charts/chart4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29.xml" ContentType="application/vnd.openxmlformats-officedocument.drawingml.chartshapes+xml"/>
  <Override PartName="/xl/charts/chart47.xml" ContentType="application/vnd.openxmlformats-officedocument.drawingml.chart+xml"/>
  <Override PartName="/xl/charts/style37.xml" ContentType="application/vnd.ms-office.chartstyle+xml"/>
  <Override PartName="/xl/charts/colors37.xml" ContentType="application/vnd.ms-office.chartcolorstyle+xml"/>
  <Override PartName="/xl/charts/chart48.xml" ContentType="application/vnd.openxmlformats-officedocument.drawingml.chart+xml"/>
  <Override PartName="/xl/charts/style38.xml" ContentType="application/vnd.ms-office.chartstyle+xml"/>
  <Override PartName="/xl/charts/colors38.xml" ContentType="application/vnd.ms-office.chartcolorstyle+xml"/>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drawings/drawing30.xml" ContentType="application/vnd.openxmlformats-officedocument.drawing+xml"/>
  <Override PartName="/xl/charts/chart4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31.xml" ContentType="application/vnd.openxmlformats-officedocument.drawingml.chartshapes+xml"/>
  <Override PartName="/xl/charts/chart5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32.xml" ContentType="application/vnd.openxmlformats-officedocument.drawingml.chartshapes+xml"/>
  <Override PartName="/xl/charts/chart51.xml" ContentType="application/vnd.openxmlformats-officedocument.drawingml.chart+xml"/>
  <Override PartName="/xl/charts/style41.xml" ContentType="application/vnd.ms-office.chartstyle+xml"/>
  <Override PartName="/xl/charts/colors41.xml" ContentType="application/vnd.ms-office.chartcolorstyle+xml"/>
  <Override PartName="/xl/charts/chart52.xml" ContentType="application/vnd.openxmlformats-officedocument.drawingml.chart+xml"/>
  <Override PartName="/xl/charts/style42.xml" ContentType="application/vnd.ms-office.chartstyle+xml"/>
  <Override PartName="/xl/charts/colors42.xml" ContentType="application/vnd.ms-office.chartcolorstyle+xml"/>
  <Override PartName="/xl/charts/chart53.xml" ContentType="application/vnd.openxmlformats-officedocument.drawingml.chart+xml"/>
  <Override PartName="/xl/drawings/drawing33.xml" ContentType="application/vnd.openxmlformats-officedocument.drawingml.chartshapes+xml"/>
  <Override PartName="/xl/charts/chart54.xml" ContentType="application/vnd.openxmlformats-officedocument.drawingml.chart+xml"/>
  <Override PartName="/xl/charts/chart55.xml" ContentType="application/vnd.openxmlformats-officedocument.drawingml.chart+xml"/>
  <Override PartName="/xl/drawings/drawing34.xml" ContentType="application/vnd.openxmlformats-officedocument.drawingml.chartshapes+xml"/>
  <Override PartName="/xl/charts/chart56.xml" ContentType="application/vnd.openxmlformats-officedocument.drawingml.chart+xml"/>
  <Override PartName="/xl/charts/style43.xml" ContentType="application/vnd.ms-office.chartstyle+xml"/>
  <Override PartName="/xl/charts/colors43.xml" ContentType="application/vnd.ms-office.chartcolorstyle+xml"/>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drawings/drawing35.xml" ContentType="application/vnd.openxmlformats-officedocument.drawing+xml"/>
  <Override PartName="/xl/charts/chart57.xml" ContentType="application/vnd.openxmlformats-officedocument.drawingml.chart+xml"/>
  <Override PartName="/xl/drawings/drawing36.xml" ContentType="application/vnd.openxmlformats-officedocument.drawingml.chartshapes+xml"/>
  <Override PartName="/xl/charts/chart58.xml" ContentType="application/vnd.openxmlformats-officedocument.drawingml.chart+xml"/>
  <Override PartName="/xl/charts/chart59.xml" ContentType="application/vnd.openxmlformats-officedocument.drawingml.chart+xml"/>
  <Override PartName="/xl/drawings/drawing37.xml" ContentType="application/vnd.openxmlformats-officedocument.drawingml.chartshapes+xml"/>
  <Override PartName="/xl/charts/chart60.xml" ContentType="application/vnd.openxmlformats-officedocument.drawingml.chart+xml"/>
  <Override PartName="/xl/charts/style44.xml" ContentType="application/vnd.ms-office.chartstyle+xml"/>
  <Override PartName="/xl/charts/colors44.xml" ContentType="application/vnd.ms-office.chartcolorstyle+xml"/>
  <Override PartName="/xl/charts/chart61.xml" ContentType="application/vnd.openxmlformats-officedocument.drawingml.chart+xml"/>
  <Override PartName="/xl/drawings/drawing38.xml" ContentType="application/vnd.openxmlformats-officedocument.drawingml.chartshapes+xml"/>
  <Override PartName="/xl/charts/chart62.xml" ContentType="application/vnd.openxmlformats-officedocument.drawingml.chart+xml"/>
  <Override PartName="/xl/charts/style45.xml" ContentType="application/vnd.ms-office.chartstyle+xml"/>
  <Override PartName="/xl/charts/colors45.xml" ContentType="application/vnd.ms-office.chartcolorstyle+xml"/>
  <Override PartName="/xl/charts/chart63.xml" ContentType="application/vnd.openxmlformats-officedocument.drawingml.chart+xml"/>
  <Override PartName="/xl/drawings/drawing39.xml" ContentType="application/vnd.openxmlformats-officedocument.drawingml.chartshapes+xml"/>
  <Override PartName="/xl/charts/chart64.xml" ContentType="application/vnd.openxmlformats-officedocument.drawingml.chart+xml"/>
  <Override PartName="/xl/charts/style46.xml" ContentType="application/vnd.ms-office.chartstyle+xml"/>
  <Override PartName="/xl/charts/colors46.xml" ContentType="application/vnd.ms-office.chartcolorstyle+xml"/>
  <Override PartName="/xl/charts/chart65.xml" ContentType="application/vnd.openxmlformats-officedocument.drawingml.chart+xml"/>
  <Override PartName="/xl/drawings/drawing40.xml" ContentType="application/vnd.openxmlformats-officedocument.drawingml.chartshapes+xml"/>
  <Override PartName="/xl/charts/chart66.xml" ContentType="application/vnd.openxmlformats-officedocument.drawingml.chart+xml"/>
  <Override PartName="/xl/charts/style47.xml" ContentType="application/vnd.ms-office.chartstyle+xml"/>
  <Override PartName="/xl/charts/colors47.xml" ContentType="application/vnd.ms-office.chartcolorstyle+xml"/>
  <Override PartName="/xl/charts/chart67.xml" ContentType="application/vnd.openxmlformats-officedocument.drawingml.chart+xml"/>
  <Override PartName="/xl/drawings/drawing41.xml" ContentType="application/vnd.openxmlformats-officedocument.drawingml.chartshapes+xml"/>
  <Override PartName="/xl/charts/chart68.xml" ContentType="application/vnd.openxmlformats-officedocument.drawingml.chart+xml"/>
  <Override PartName="/xl/charts/style48.xml" ContentType="application/vnd.ms-office.chartstyle+xml"/>
  <Override PartName="/xl/charts/colors48.xml" ContentType="application/vnd.ms-office.chartcolorstyle+xml"/>
  <Override PartName="/xl/customProperty25.bin" ContentType="application/vnd.openxmlformats-officedocument.spreadsheetml.customProperty"/>
  <Override PartName="/xl/customProperty26.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DieseArbeitsmappe"/>
  <mc:AlternateContent xmlns:mc="http://schemas.openxmlformats.org/markup-compatibility/2006">
    <mc:Choice Requires="x15">
      <x15ac:absPath xmlns:x15ac="http://schemas.microsoft.com/office/spreadsheetml/2010/11/ac" url="https://igefa.sharepoint.com/sites/Nachhaltigkeit2/Freigegebene Dokumente/General/500-Veranstaltungen (extern)/mit igefa-Beitrag/2025/2025_09 CMS/Unterlagen/"/>
    </mc:Choice>
  </mc:AlternateContent>
  <xr:revisionPtr revIDLastSave="1440" documentId="13_ncr:1_{01DD3EFC-D056-4186-A8E6-B40B6DD5B270}" xr6:coauthVersionLast="47" xr6:coauthVersionMax="47" xr10:uidLastSave="{3D126606-9303-45EB-892E-2971752A6E57}"/>
  <workbookProtection workbookAlgorithmName="SHA-512" workbookHashValue="aHBQ4vRmSQ2mcWLiyHKCBqGewh9ch6HjHSXWmK/IBRONjwfxKiZC3WIvxMNmMN6D/xks+nvfgSfnVDKTE+xUvA==" workbookSaltValue="Euv+pG4P+fnd5Np1Z0iodw==" workbookSpinCount="100000" lockStructure="1"/>
  <bookViews>
    <workbookView xWindow="-120" yWindow="-120" windowWidth="29040" windowHeight="15720" tabRatio="909" xr2:uid="{00000000-000D-0000-FFFF-FFFF00000000}"/>
  </bookViews>
  <sheets>
    <sheet name=" Kurzcheck CMS" sheetId="24" r:id="rId1"/>
    <sheet name="Tiefer einsteigen!" sheetId="26" r:id="rId2"/>
    <sheet name="Ausführliche Checkliste Vorwort" sheetId="14" r:id="rId3"/>
    <sheet name="Glossar" sheetId="15" r:id="rId4"/>
    <sheet name="Allgemein" sheetId="20" r:id="rId5"/>
    <sheet name="Handel und Belieferung" sheetId="21" r:id="rId6"/>
    <sheet name="Dosierhilfen" sheetId="18" r:id="rId7"/>
    <sheet name="Reinigungsmittel" sheetId="17" r:id="rId8"/>
    <sheet name="Reinigungsgeräte und -textilien" sheetId="3" r:id="rId9"/>
    <sheet name="Waschraum- Hygienepapier" sheetId="10" r:id="rId10"/>
    <sheet name="Drop Down Wasch" sheetId="11" state="hidden" r:id="rId11"/>
    <sheet name="Abfallsäcke und Entsorgung" sheetId="19" r:id="rId12"/>
    <sheet name="Drop Down Abfallsäcke" sheetId="13" state="hidden" r:id="rId13"/>
    <sheet name="Drop Down Unternehmen" sheetId="25" state="hidden" r:id="rId14"/>
    <sheet name="Fazit" sheetId="22" r:id="rId15"/>
    <sheet name="Drop Down Menü" sheetId="6" state="hidden" r:id="rId16"/>
  </sheets>
  <externalReferences>
    <externalReference r:id="rId17"/>
    <externalReference r:id="rId1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4" i="19" l="1"/>
  <c r="I22" i="21" l="1"/>
  <c r="C88" i="24"/>
  <c r="G21" i="24"/>
  <c r="G19" i="24"/>
  <c r="G17" i="24"/>
  <c r="G15" i="24"/>
  <c r="G49" i="24"/>
  <c r="G47" i="24"/>
  <c r="D82" i="24" l="1"/>
  <c r="E82" i="24" s="1"/>
  <c r="D87" i="24"/>
  <c r="E87" i="24" s="1"/>
  <c r="G43" i="24" l="1"/>
  <c r="G41" i="24"/>
  <c r="G37" i="24"/>
  <c r="G35" i="24"/>
  <c r="G31" i="24"/>
  <c r="D84" i="24" s="1"/>
  <c r="E84" i="24" s="1"/>
  <c r="G27" i="24"/>
  <c r="D85" i="24" l="1"/>
  <c r="E85" i="24" s="1"/>
  <c r="D86" i="24"/>
  <c r="E86" i="24" s="1"/>
  <c r="G25" i="24"/>
  <c r="D83" i="24" s="1"/>
  <c r="E83" i="24" l="1"/>
  <c r="D88" i="24"/>
  <c r="E88" i="24" s="1"/>
  <c r="C93" i="24" s="1"/>
  <c r="C95" i="24" s="1"/>
  <c r="G113" i="3"/>
  <c r="H138" i="17"/>
  <c r="I30" i="21"/>
  <c r="I21" i="21"/>
  <c r="I23" i="21"/>
  <c r="J33" i="17"/>
  <c r="I42" i="21"/>
  <c r="I21" i="19"/>
  <c r="I20" i="19"/>
  <c r="J20" i="17"/>
  <c r="I48" i="21"/>
  <c r="I45" i="21"/>
  <c r="I39" i="21"/>
  <c r="I36" i="21"/>
  <c r="I33" i="21"/>
  <c r="I20" i="21"/>
  <c r="I19" i="21"/>
  <c r="I56" i="21"/>
  <c r="I59" i="21"/>
  <c r="I67" i="21"/>
  <c r="I70" i="21"/>
  <c r="I73" i="21"/>
  <c r="I76" i="21"/>
  <c r="I79" i="21"/>
  <c r="H85" i="21" l="1"/>
  <c r="I85" i="21" s="1"/>
  <c r="B301" i="6" s="1"/>
  <c r="H60" i="19"/>
  <c r="I51" i="19"/>
  <c r="I48" i="19"/>
  <c r="I45" i="19"/>
  <c r="I42" i="19"/>
  <c r="I37" i="19"/>
  <c r="I31" i="19"/>
  <c r="I24" i="19"/>
  <c r="I23" i="19"/>
  <c r="I22" i="19"/>
  <c r="I59" i="19" l="1"/>
  <c r="J59" i="19" s="1"/>
  <c r="B64" i="13" s="1"/>
  <c r="I57" i="19"/>
  <c r="J57" i="19" s="1"/>
  <c r="B52" i="13" s="1"/>
  <c r="I58" i="19"/>
  <c r="J58" i="19" s="1"/>
  <c r="B58" i="13" s="1"/>
  <c r="I60" i="19" l="1"/>
  <c r="J60" i="19" s="1"/>
  <c r="B46" i="13" s="1"/>
  <c r="G53" i="18"/>
  <c r="J16" i="18"/>
  <c r="J19" i="18"/>
  <c r="H51" i="18" l="1"/>
  <c r="J40" i="18"/>
  <c r="H52" i="18" s="1"/>
  <c r="I52" i="18" s="1"/>
  <c r="B343" i="6" s="1"/>
  <c r="B345" i="6" s="1"/>
  <c r="J80" i="10"/>
  <c r="J77" i="10"/>
  <c r="J74" i="10"/>
  <c r="J71" i="10"/>
  <c r="J68" i="10"/>
  <c r="J65" i="10"/>
  <c r="J62" i="10"/>
  <c r="J59" i="10"/>
  <c r="J47" i="10"/>
  <c r="J44" i="10"/>
  <c r="J41" i="10"/>
  <c r="J38" i="10"/>
  <c r="J35" i="10"/>
  <c r="J32" i="10"/>
  <c r="J23" i="10"/>
  <c r="J22" i="10"/>
  <c r="J21" i="10"/>
  <c r="J19" i="10"/>
  <c r="J20" i="10"/>
  <c r="J23" i="3"/>
  <c r="J22" i="3"/>
  <c r="J21" i="3"/>
  <c r="J19" i="3"/>
  <c r="J20" i="3"/>
  <c r="J103" i="3"/>
  <c r="J100" i="3"/>
  <c r="J97" i="3"/>
  <c r="J94" i="3"/>
  <c r="J91" i="3"/>
  <c r="J88" i="3"/>
  <c r="J85" i="3"/>
  <c r="J80" i="3"/>
  <c r="J77" i="3"/>
  <c r="J74" i="3"/>
  <c r="J71" i="3"/>
  <c r="J68" i="3"/>
  <c r="J62" i="3"/>
  <c r="J59" i="3"/>
  <c r="J56" i="3"/>
  <c r="J50" i="3"/>
  <c r="J53" i="3"/>
  <c r="J47" i="3"/>
  <c r="H111" i="3" l="1"/>
  <c r="H110" i="3"/>
  <c r="H109" i="3"/>
  <c r="H112" i="3"/>
  <c r="H88" i="10"/>
  <c r="I88" i="10" s="1"/>
  <c r="B77" i="11" s="1"/>
  <c r="B79" i="11" s="1"/>
  <c r="I51" i="18"/>
  <c r="B337" i="6" s="1"/>
  <c r="B339" i="6" s="1"/>
  <c r="H53" i="18"/>
  <c r="I53" i="18" s="1"/>
  <c r="B349" i="6" s="1"/>
  <c r="B351" i="6" s="1"/>
  <c r="H90" i="10"/>
  <c r="H89" i="10"/>
  <c r="H113" i="3" l="1"/>
  <c r="J130" i="17"/>
  <c r="J126" i="17"/>
  <c r="J121" i="17"/>
  <c r="J112" i="17"/>
  <c r="J109" i="17"/>
  <c r="J106" i="17"/>
  <c r="J101" i="17"/>
  <c r="J98" i="17"/>
  <c r="J95" i="17"/>
  <c r="J24" i="17"/>
  <c r="J23" i="17"/>
  <c r="J22" i="17"/>
  <c r="J21" i="17"/>
  <c r="J84" i="17"/>
  <c r="J81" i="17"/>
  <c r="J73" i="17"/>
  <c r="J66" i="17"/>
  <c r="J63" i="17"/>
  <c r="J55" i="17"/>
  <c r="J46" i="17"/>
  <c r="J41" i="17"/>
  <c r="H137" i="17" s="1"/>
  <c r="H139" i="17" l="1"/>
  <c r="H142" i="17"/>
  <c r="H140" i="17"/>
  <c r="H141" i="17" l="1"/>
  <c r="H143" i="17" s="1"/>
  <c r="G142" i="17"/>
  <c r="I142" i="17" s="1"/>
  <c r="G138" i="17"/>
  <c r="I138" i="17" s="1"/>
  <c r="G137" i="17"/>
  <c r="I137" i="17" s="1"/>
  <c r="G143" i="17" l="1"/>
  <c r="I141" i="17"/>
  <c r="B145" i="6" s="1"/>
  <c r="I140" i="17"/>
  <c r="B139" i="6" s="1"/>
  <c r="B151" i="6"/>
  <c r="I139" i="17" l="1"/>
  <c r="B133" i="6" s="1"/>
  <c r="I143" i="17"/>
  <c r="B115" i="6" s="1"/>
  <c r="B121" i="6"/>
  <c r="B127" i="6"/>
  <c r="B54" i="13" l="1"/>
  <c r="B66" i="13"/>
  <c r="B60" i="13"/>
  <c r="B48" i="13" l="1"/>
  <c r="G91" i="10"/>
  <c r="I90" i="10" l="1"/>
  <c r="B89" i="11" s="1"/>
  <c r="B91" i="11" s="1"/>
  <c r="I89" i="10"/>
  <c r="B83" i="11" l="1"/>
  <c r="B85" i="11" s="1"/>
  <c r="H91" i="10"/>
  <c r="I91" i="10" s="1"/>
  <c r="B95" i="11" l="1"/>
  <c r="B97" i="11" s="1"/>
  <c r="I109" i="3" l="1"/>
  <c r="I112" i="3"/>
  <c r="I111" i="3"/>
  <c r="B283" i="6" l="1"/>
  <c r="B285" i="6" s="1"/>
  <c r="B277" i="6"/>
  <c r="B279" i="6" s="1"/>
  <c r="B289" i="6"/>
  <c r="B291" i="6" s="1"/>
  <c r="B303" i="6"/>
  <c r="I110" i="3"/>
  <c r="B153" i="6"/>
  <c r="B141" i="6"/>
  <c r="B135" i="6"/>
  <c r="B129" i="6"/>
  <c r="B123" i="6"/>
  <c r="B117" i="6"/>
  <c r="B271" i="6" l="1"/>
  <c r="B273" i="6" s="1"/>
  <c r="H167" i="3"/>
  <c r="H169" i="3" s="1"/>
  <c r="I113" i="3"/>
  <c r="B147" i="6"/>
  <c r="B295" i="6" l="1"/>
  <c r="B297" i="6" s="1"/>
</calcChain>
</file>

<file path=xl/sharedStrings.xml><?xml version="1.0" encoding="utf-8"?>
<sst xmlns="http://schemas.openxmlformats.org/spreadsheetml/2006/main" count="977" uniqueCount="530">
  <si>
    <t>Selbstaudit: Checkliste Nachhaltigkeit in Reinigung &amp; Hygiene</t>
  </si>
  <si>
    <t>Kennen Sie den Stand Ihrer Nachhaltigkeitsbemühungen? Machen Sie diese für sich sichtbar!</t>
  </si>
  <si>
    <r>
      <rPr>
        <b/>
        <sz val="12"/>
        <color theme="1"/>
        <rFont val="Calibri"/>
        <family val="2"/>
        <scheme val="minor"/>
      </rPr>
      <t xml:space="preserve">
</t>
    </r>
    <r>
      <rPr>
        <sz val="11"/>
        <color theme="1"/>
        <rFont val="Calibri"/>
        <family val="2"/>
        <scheme val="minor"/>
      </rPr>
      <t xml:space="preserve">Diese Checkliste dient der Ermittlung des  Status Quo Ihrer Nachhaltigkeitsbemühungen in Ihrem Unternehmen. So sehen Sie auf einen Blick, wo Sie sich noch verbessern können. 
Anhand des im Fragebogen eingebauten Tachos, sehen Sie direkt in welchen Bereichen es in Ihrem Unternehmen noch Verbesserungspotentiale gibt. Die Checkliste beinhaltet verschiedene Themenbereiche (Reiter), wobei Sie bitte nur die Themenbereiche bewerten, die in Ihrem Unternehmen relevant sind.
</t>
    </r>
    <r>
      <rPr>
        <b/>
        <sz val="11"/>
        <color theme="1"/>
        <rFont val="Calibri"/>
        <family val="2"/>
        <scheme val="minor"/>
      </rPr>
      <t>So sollte die Checkliste ausgefüllt werden:</t>
    </r>
    <r>
      <rPr>
        <sz val="11"/>
        <color theme="1"/>
        <rFont val="Calibri"/>
        <family val="2"/>
        <scheme val="minor"/>
      </rPr>
      <t xml:space="preserve">
Gehen Sie Reiter für Reiter durch und füllen Sie die Reiter aus, die für Ihr Unternehmen relevant sind.
Die Beantwortung der Fragen im Reiter" Allgemein" dient Ihnen, zu veranschaulichen, welche nachhaltigen Themen bei Ihnen aktuell bearbeitet werden und welche Strukturen bereits geschaffen wurden. Diese Fragen beziehen sich also auf Ihr Unternehmen.
Die anderen Reiter füllen Sie bitte entweder für Ihren Hauptlieferanten aus oder Sie füllen die Reiter mehrfach aus, so dass Sie mehrere Produzenten, Systeme oder Lieferanten vergleichen können.
Im jedem Reiter finden Sie auf der linken Seite die Frage und darunter oder auf der rechten Seite in grün hinterlegt, haben Sie die Möglichkeit über ein Drop-Down Menü die Antwort auszuwählen. 
Unter einigen Fragen haben Sie zusätzlich die Möglichkeit weitere Punkte zu notieren, die Sie dabei unterstützen sollen, sich weitere Gedanken über die Themen zu machen.
Für Sie weniger relevante Bereiche können selbstverständlich übersprungen werden. Dies führt so keiner direkten Beeinflussung des Ergebnisses.
Die Tachos visualisieren pro Themenbereich den Status Quo Ihrer Bemühungen. So können Sie ganz einfach sehen, welche Bereiche Sie als nächstes angehen können, um Ihr Unternehmen noch nachhaltiger zu machen.
Gerne unterstützen wir Sie natürlich bei Ihren Bemühungen. Vereinbaren Sie einfach einen Termin mit Ihrem jeweiligen Ansprechpartner.
 </t>
    </r>
  </si>
  <si>
    <t>GLOSSAR</t>
  </si>
  <si>
    <t xml:space="preserve">Begriff </t>
  </si>
  <si>
    <t>Erklärung</t>
  </si>
  <si>
    <t>Weiterführende Informationen</t>
  </si>
  <si>
    <t>Abfallkonzept</t>
  </si>
  <si>
    <t>Abfallkonzept bedeutet, Ermittlung Status Quo in der Abfallentsorgung
 (ausgeschlossen gewerblicher Abfall) hinsichtlich Reduzierung CO2 und Kosten</t>
  </si>
  <si>
    <t>Cradle2Cradle</t>
  </si>
  <si>
    <t>Cradle2Cradle beschreibt und zertifiziert ein umweltgerechtes Kreislaufdesign von Produkten und Prozessen</t>
  </si>
  <si>
    <t>Cradle2Cradle bei Wikipedia</t>
  </si>
  <si>
    <t>CSR Rating</t>
  </si>
  <si>
    <t>Das CSR Rating belegt für Unternehmen die Einhaltung verbindlicher Regelwerke zur Sicherung von  Qualitätsmerkmalen in den Bereichen Management, Produktgestaltung und Wertschöpfungsketten/Lieferketten. CSR Ratings sind u.a. Basis für eine EMAS Zertifizierung</t>
  </si>
  <si>
    <t>https://www.csr-in-deutschland.de/DE/CSR-Allgemein/CSR-in-der-Praxis/CSR-Berichterstattung/Zertifikate-und-Siegel/zertifikate-und-siegel.html</t>
  </si>
  <si>
    <t>Dienstleistungsangebot</t>
  </si>
  <si>
    <t>Dienstleistungsangebot bedeutet, kundenindividuelles Beschaffungsverhalten hinsichtlich festgelegten Nachhaltigkeitskriterien zu analysieren, Optimierungspotenziale aufzuzeigen und konkrete Handlungsempfehlungen zu geben</t>
  </si>
  <si>
    <t>Dosierhilfe Seife/Desinfektionsmittel</t>
  </si>
  <si>
    <t>Integrierte und kontrollierte Einzelportions-Ausgabe für Seifen- 
und Desinfektionsspender (manuell und elektronisch)</t>
  </si>
  <si>
    <t>ecoVadis</t>
  </si>
  <si>
    <t>nachhaltige Beschaffung auf Nachhaltigkeit und Verringerung Energieverbrauch, Überprüfung der Lieferketten weit über die gesetzliche Norm, Bewertung Umweltimpact</t>
  </si>
  <si>
    <t>https://support.ecovadis.com</t>
  </si>
  <si>
    <t>EMAS - Zertifizierung</t>
  </si>
  <si>
    <t>EMAS zertifiziert nachhaltige Lieferketten und Produktion/Verfahren eines Unternehmens und geht über ein reines CSR Rating hinaus, EMAS bewertet zudem Produktion und Umweltimpact standortbezogen</t>
  </si>
  <si>
    <t>https://www.emas.de/</t>
  </si>
  <si>
    <t>Ersatzteile</t>
  </si>
  <si>
    <t xml:space="preserve">Verschleißteile bei Spendersystemen sind als Ersatzteile erhältlich </t>
  </si>
  <si>
    <t>Handtuchspender</t>
  </si>
  <si>
    <t>Manuelle oder elektronische Falt- oder Rollenhandtuchspender (keine Luftstromtrockner)</t>
  </si>
  <si>
    <t>Hygienepapier</t>
  </si>
  <si>
    <t>Eingesetztes Hygienepapier im Waschraum (Handtuchpapier, Toilettenpapier)</t>
  </si>
  <si>
    <t>ISO 14001</t>
  </si>
  <si>
    <t>Die Iso beschreibt gesetzliche Grundlagen zum Umweltschutz, Umweltmanagementnorm</t>
  </si>
  <si>
    <t>ISO_14001</t>
  </si>
  <si>
    <t>ISO 50001</t>
  </si>
  <si>
    <t>Norm bewertet das Energiemanagement auf Grundlage des Energieeffizienzgesetzes</t>
  </si>
  <si>
    <t>ISO_50001</t>
  </si>
  <si>
    <t>ISO 9001</t>
  </si>
  <si>
    <t>Qualitätsmanagentsystem</t>
  </si>
  <si>
    <t>ISO_9001</t>
  </si>
  <si>
    <t>Kontrollierte Ausgabe</t>
  </si>
  <si>
    <t>Kontrollierte Einzelblatt-Entnahme (für Toilettenpapier/Handtuchpapier)  oder Einzelportion-Entnahme (für Seife/Desinfektionsmittel), um eine Verschwendung zu vermeiden (wahlweise manuell oder elektronisch möglich)</t>
  </si>
  <si>
    <t>KPI</t>
  </si>
  <si>
    <t>Key Performance Indicators (dt. Leistungskennzahl): Kennzahlen, anhand derer der Fortschritt oder der Erfüllungsgrad hinsichtlich wichtiger Zielsetzungen oder kritischer Erfolgsfaktoren innerhalb einer Organisation gemessen und/oder ermittelt werden.</t>
  </si>
  <si>
    <t>Kreislaufsystem der Wiederverwendung</t>
  </si>
  <si>
    <t>Nach der Verwenung der Abfallsäcke werden diese gesammelt und dem Produzenten zurückgegeben, damit diese neue Abfallsäcke daraus produzieren kann.</t>
  </si>
  <si>
    <t>Lieferkettensorgfaltspflichtengesetz</t>
  </si>
  <si>
    <t>Gesetzliche Vorgabe, momentan noch abhängig von der Unternehmensgröße, regelmäßige Verschärfung der Kriterien durch den Gesetzgeber</t>
  </si>
  <si>
    <t>https://www.bmas.de</t>
  </si>
  <si>
    <t>Manuelle Aufbereitung</t>
  </si>
  <si>
    <t>Dabei werden die Bezüge in eine Box gelegt und mit Hilfe eines Siebes getränkt​</t>
  </si>
  <si>
    <t>Maschinelle Aufbereitung</t>
  </si>
  <si>
    <t>Dabei wird im letzten Spülgang der Waschmaschine die entsprechende Reinigungsflotte zugeführt und mit Hilfe der Schleuderdrehzahl oder über Wassermenge, der entsprechende Feuchtigkeitsgrad eingestellt​</t>
  </si>
  <si>
    <t>Mehrwegkonzept</t>
  </si>
  <si>
    <t>Mehrwegkonzept bedeutet, wiederverwendbare Artikel konzeptionell einzusetzen</t>
  </si>
  <si>
    <t>Nachhaltiges Produktdesign</t>
  </si>
  <si>
    <t>Innovative Produkt-Technologien, die zur Nachhaltigkeit beitragen.</t>
  </si>
  <si>
    <t>Nachhaltigkeitslabel / Ecolabel</t>
  </si>
  <si>
    <t>Zertifizierungen über die bessere Umweltverträglichkeit mit einem in der EU gelisteten Ecolabel</t>
  </si>
  <si>
    <t>https://www.ecolabelindex.com/ecolabels/?st=country,de</t>
  </si>
  <si>
    <t>Recyclat</t>
  </si>
  <si>
    <t>Kunststoff z.B. für Flaschen, der aus einem Abfallsammelsystem - z.B. "Gelber Sack" stammt und somit wiederverwendet wird</t>
  </si>
  <si>
    <t>https://de.wikipedia.org/wiki/Verwertung_von_Kunststoffabf%C3%A4llen</t>
  </si>
  <si>
    <t>Recycling für Hygienepapier</t>
  </si>
  <si>
    <t>Papierhandtücher, die ausschließlich zum Trocknen genutzt wurden, können recycelt und in separaten Erfassungssystemen, getrennt von weiteren Papierfraktionen entsorgt werden. Diese Produkte enthalten sogenannte Nassfestmittel, damit sie sich beim Kontakt mit Wasser nicht gleich auflösen. Daher müssen sie speziellen Aufbereitungsverfahren in der Papierindustrie zugeführt werden und können somit von Herstellern direkt recycelt werden.</t>
  </si>
  <si>
    <t>Recyclingfaser</t>
  </si>
  <si>
    <t xml:space="preserve">Anteil der recycelten Faser innerhalb des Hygienepapiers (keine Frischfasern). </t>
  </si>
  <si>
    <t>Restrollenfunktion</t>
  </si>
  <si>
    <t>100% Nutzung der Papierhandtuchrolle, für eine kontinuierliche Versorgung. 
Zusätzlich bewirkt die Restrollenfunktion eine kontinuierliche Bevorratung, damit die Rollenhandtücher nicht ausgehen</t>
  </si>
  <si>
    <t>Seifenspender</t>
  </si>
  <si>
    <t>Manuelle oder elektronische Seifenspender (Schaumseife oder Flüssigseife)</t>
  </si>
  <si>
    <t>Spender</t>
  </si>
  <si>
    <t>Hiermit sind Handtuchspender, Toilettenpapierspender, Seifenspender und 
Desinfektionsspender (sowohl elektronische als auch manuelle Ausgabe) gemeint</t>
  </si>
  <si>
    <t>Spendersystem</t>
  </si>
  <si>
    <t>Spender mit einer kontrollierten Ausgabe</t>
  </si>
  <si>
    <t>Stärkenreduzierte Folienqualität</t>
  </si>
  <si>
    <t>Zur Einsparung von Material wurde eine optimierte Folie bei gleichbleibender Qualität eingesetzt.</t>
  </si>
  <si>
    <t>Toilettenpapierspender</t>
  </si>
  <si>
    <t>Umfasst Einzelblattentnahme, Kleinrollentoilettenpapierspender, Jumbo-Toilettenpapierspender usw.</t>
  </si>
  <si>
    <t>Checkliste Nachhaltigkeit in Reinigung &amp; Hygiene</t>
  </si>
  <si>
    <t>Nachhaltigkeit im Unternehmen</t>
  </si>
  <si>
    <t xml:space="preserve">Unternehmen: </t>
  </si>
  <si>
    <t>Ermittlung des Status Quo zur Umsetzung der Nachhaltigkeitsthemen im Unternehmen. Die folgenden Fragen dienen zur Unterstützung.</t>
  </si>
  <si>
    <t>Hinweis: Grünes Feld = Drop-Down Menü zur Auswahl der Antwort
Die grau hinterlegten Felder unter den Fragen bieten Platz für zusätzliche Informationen.</t>
  </si>
  <si>
    <t>Strategie und Governance</t>
  </si>
  <si>
    <t xml:space="preserve">Verfügen Sie über eine ausformulierte und dokumentierte Nachhaltigkeitstrategie? </t>
  </si>
  <si>
    <t>Ja</t>
  </si>
  <si>
    <t>Haben Sie unternehmensspezifische Nachhaltigkeitsziele definiert?</t>
  </si>
  <si>
    <t xml:space="preserve">Wenn ja, welche? </t>
  </si>
  <si>
    <t xml:space="preserve">Gibt es bei Ihnen eine verantwortliche Person für die Umsetzung der Maßnahmen zur Zielerreichung?  </t>
  </si>
  <si>
    <t xml:space="preserve">Nennung der verantwortlichen Personen/Team: </t>
  </si>
  <si>
    <t>Kontrollieren Sie Ihre Fortschritte bei der Erreichung Ihrer Nachhaltigkeitsziele auf der Grundlage von KPIs?</t>
  </si>
  <si>
    <t>Nein</t>
  </si>
  <si>
    <t>Wenn nein, ist dies in der Zukunft geplant?</t>
  </si>
  <si>
    <t>Verfügen Sie über nachhaltigkeitsorientierte Zertifizierungen?</t>
  </si>
  <si>
    <t>Wenn ja, welche ( EMAS, ISO, etc.)?</t>
  </si>
  <si>
    <t>Streben Sie (weitere) nachhaltigkeitsorientierte Zertifizierungen an?</t>
  </si>
  <si>
    <t>Management</t>
  </si>
  <si>
    <t>Berücksichtigen Sie Nachhaltigkeitsaspekte in Ihrem Gebäude- bzw. Energiemanagement?</t>
  </si>
  <si>
    <t>Wenn ja, wie sieht das aus (z.B. Verwendung von erneuerbaren Energien, , Wärmepumpe, etc.)?</t>
  </si>
  <si>
    <t>Berücksichtigen Sie Nachhaltigkeitsaspekte in Ihrem Fuhrparkmanagement?</t>
  </si>
  <si>
    <t xml:space="preserve">Wenn ja, definieren Sie dieses (z.B. Einsatz von E-Autos; Grenzwerte für CO2 Austoß; Tourenoptimierung): </t>
  </si>
  <si>
    <t xml:space="preserve">Berücksichtigen Sie Nachhaltigkeitsaspekte in Ihrem Abfallmanagement? </t>
  </si>
  <si>
    <t>Wenn ja, welches (z.B. Vermeidung/ Reduzierung Abfall; konsequente Abfalltrennung; Nutzung digitaler Plattformen (wie Resourcify); Lieferantenvereinbarungen zu Abfallminimierung; etc.):</t>
  </si>
  <si>
    <t>Berücksichtigen Sie Nachhaltigkeitsaspekte in Ihrem Personalmanagement?</t>
  </si>
  <si>
    <t>Wenn ja, definieren Sie dieses (z.B.Förderung von sozialem Engagement; Mitarbeiterschulungen/ Einarbeitungen; Bewerbermanagement; etc.):</t>
  </si>
  <si>
    <t>Berücksichtigen Sie Nachhaltigkeitsaspekte in Ihrem Lieferantenmanagement?</t>
  </si>
  <si>
    <t>Wenn ja, definieren Sie dieses (z.B. Verhaltenskodex für Lieferanten; Voraussetzungen von Ecovadis-Evaluierung):</t>
  </si>
  <si>
    <t>Kommunikation</t>
  </si>
  <si>
    <t xml:space="preserve">Erstellen Sie einen Nachhaltigkeitsbericht? </t>
  </si>
  <si>
    <t>Kommunizieren Sie darüberhinaus die Nachhaltigkeitsbestrebungen Ihres Unternehmens extern?</t>
  </si>
  <si>
    <t>Wenn ja, definieren Sie diese (z.B. Social Media, Pressemitteilungen, Blogbeiträge, etc.)</t>
  </si>
  <si>
    <t>Kommunizieren Sie die Nachhaltigkeitsbestrebungen Ihres Unternehmens intern?</t>
  </si>
  <si>
    <t>Wenn ja, definieren Sie diese (z.B. E-Mails, Newsletter, Intranet, etc.):</t>
  </si>
  <si>
    <t>Bereich Handel und Belieferung</t>
  </si>
  <si>
    <t>Hauptlieferant:</t>
  </si>
  <si>
    <t>Ermittlung des Status Quo der Nachhaltigkeit beim Händler. Die folgenden Fragen dienen zur Unterstützung.</t>
  </si>
  <si>
    <t>Hinweis: Grünes Feld = Drop-Down Menü zur Auswahl der Antwort</t>
  </si>
  <si>
    <t>Lieferantenzertifizierungen</t>
  </si>
  <si>
    <t>Nicht EcoVadis evaluiert</t>
  </si>
  <si>
    <t>EMAS zertifiziert</t>
  </si>
  <si>
    <t>ISO 14001 zertifiziert</t>
  </si>
  <si>
    <t>ISO 50001 zertifiziert</t>
  </si>
  <si>
    <t>ISO 9001 zertifiziert</t>
  </si>
  <si>
    <t>Beratungs-, Produkt- und Serviceangebote mit Nachhaltigkeitsschwerpunkt</t>
  </si>
  <si>
    <t>Angebot eines nachhaltiges Sortiments</t>
  </si>
  <si>
    <t>dezidiertes nachhaltiges Sortiment (geht über Auflistung von Nachhaltigkeitslabeln hinaus)</t>
  </si>
  <si>
    <t>Serviceangebot zur Analyse der Nachhaltigkeit von Produkten</t>
  </si>
  <si>
    <t>vorhanden</t>
  </si>
  <si>
    <t>Serviceangebot zur Analyse der Nachhaltigkeit von Beschaffungsprozessen</t>
  </si>
  <si>
    <t>Serviceangebot zur Unterstützung bei der Umsetzung der Anforderungen der Corporate Sustainability Reporting Directive (CSRD)</t>
  </si>
  <si>
    <t>Beratung zu individuellen Abfallkonzepten</t>
  </si>
  <si>
    <t>Keine Beratung zu individuellen Abfallkonzepten</t>
  </si>
  <si>
    <t>Beratung zu individuellen Mehrwegkonzepten</t>
  </si>
  <si>
    <t>Beratung und Unterstützung bei der Umsetzung individueller Mehrwegkonzepte</t>
  </si>
  <si>
    <t>Angebot von Mehrwegbelieferungen</t>
  </si>
  <si>
    <t>Ergänzende Angebote</t>
  </si>
  <si>
    <t>Kundenindividuelle E-Business-Lösungen</t>
  </si>
  <si>
    <t>nicht vorhanden</t>
  </si>
  <si>
    <t>Schulungs- und Veranstaltungsangebot</t>
  </si>
  <si>
    <t>Verankerung von Nachhaltigkeit beim Händler</t>
  </si>
  <si>
    <t>Diese Informationen erhalten Sie typischerweise auf der Webseite, dem LinkedIn-Auftritt oder von Ihrem persönlichen Ansprechpartner.</t>
  </si>
  <si>
    <t>Nachhaltigkeitsmanagement /-team</t>
  </si>
  <si>
    <t>Jährlicher Nachhaltigkeitsbericht</t>
  </si>
  <si>
    <t>Wissenschaftsbasiertes Klimaziel</t>
  </si>
  <si>
    <t>Berücksichtigung von Nachhaltigkeit im Fuhrpark</t>
  </si>
  <si>
    <t>Berücksichtigung von Nachhaltigkeit bei der Auswahl von Lieferanten</t>
  </si>
  <si>
    <t>Auswertung Handel und Belieferung</t>
  </si>
  <si>
    <t>MAX</t>
  </si>
  <si>
    <t>IST</t>
  </si>
  <si>
    <t>Prozent</t>
  </si>
  <si>
    <t>Hinweis: Der Status Quo bewertet hier nicht einen Grad der Nachhaltigkeit.</t>
  </si>
  <si>
    <t>Dosierhilfen</t>
  </si>
  <si>
    <t xml:space="preserve">Korrekte Dosierung ist wichtiger Bestandteil der Nachhaltigkeit. </t>
  </si>
  <si>
    <t>Systeme und Hilfsmittel</t>
  </si>
  <si>
    <t>Gebäudereinigung</t>
  </si>
  <si>
    <t>Organisation im Objekt/Bereich</t>
  </si>
  <si>
    <t>Punkte</t>
  </si>
  <si>
    <t>Dosierhilfen und Dosiergeräte</t>
  </si>
  <si>
    <t>Wanddosieranlagen mit fester Dosierung und vergleichbar</t>
  </si>
  <si>
    <r>
      <rPr>
        <b/>
        <sz val="11"/>
        <color rgb="FF000000"/>
        <rFont val="Calibri"/>
        <family val="2"/>
        <scheme val="minor"/>
      </rPr>
      <t>Keine</t>
    </r>
    <r>
      <rPr>
        <sz val="11"/>
        <color rgb="FF000000"/>
        <rFont val="Calibri"/>
        <family val="2"/>
        <scheme val="minor"/>
      </rPr>
      <t xml:space="preserve"> Dosierhilfen: Anwender geben Chemie ohne Messeinrichtung zu</t>
    </r>
  </si>
  <si>
    <r>
      <rPr>
        <b/>
        <sz val="11"/>
        <color rgb="FF000000"/>
        <rFont val="Calibri"/>
        <family val="2"/>
        <scheme val="minor"/>
      </rPr>
      <t>Dosierhilfen</t>
    </r>
    <r>
      <rPr>
        <sz val="11"/>
        <color rgb="FF000000"/>
        <rFont val="Calibri"/>
        <family val="2"/>
        <scheme val="minor"/>
      </rPr>
      <t xml:space="preserve"> wie Flaschenaufsatz, Messbecher: werden zur Unterstützung zur </t>
    </r>
  </si>
  <si>
    <t xml:space="preserve">   Verfügung gestellt</t>
  </si>
  <si>
    <r>
      <t xml:space="preserve">mobile </t>
    </r>
    <r>
      <rPr>
        <b/>
        <sz val="11"/>
        <color rgb="FF000000"/>
        <rFont val="Calibri"/>
        <family val="2"/>
        <scheme val="minor"/>
      </rPr>
      <t xml:space="preserve">Dosierhilfen </t>
    </r>
    <r>
      <rPr>
        <sz val="11"/>
        <color rgb="FF000000"/>
        <rFont val="Calibri"/>
        <family val="2"/>
        <scheme val="minor"/>
      </rPr>
      <t xml:space="preserve">mit </t>
    </r>
    <r>
      <rPr>
        <b/>
        <sz val="11"/>
        <color rgb="FF000000"/>
        <rFont val="Calibri"/>
        <family val="2"/>
        <scheme val="minor"/>
      </rPr>
      <t>Zwangsdosierung</t>
    </r>
    <r>
      <rPr>
        <sz val="11"/>
        <color rgb="FF000000"/>
        <rFont val="Calibri"/>
        <family val="2"/>
        <scheme val="minor"/>
      </rPr>
      <t>: Chemie wird bereits zur Anwendung zwangs-</t>
    </r>
  </si>
  <si>
    <t xml:space="preserve">   gemischt (z.B. Quick&amp;Easy), Anwendungslösung ist gebrauchsfertig oder Textilien</t>
  </si>
  <si>
    <t xml:space="preserve">     sind bereits anwendungsfertig vorbereitet</t>
  </si>
  <si>
    <r>
      <rPr>
        <b/>
        <sz val="11"/>
        <color rgb="FF000000"/>
        <rFont val="Calibri"/>
        <family val="2"/>
        <scheme val="minor"/>
      </rPr>
      <t>Wanddosierung</t>
    </r>
    <r>
      <rPr>
        <sz val="11"/>
        <color rgb="FF000000"/>
        <rFont val="Calibri"/>
        <family val="2"/>
        <scheme val="minor"/>
      </rPr>
      <t xml:space="preserve"> oder </t>
    </r>
    <r>
      <rPr>
        <b/>
        <sz val="11"/>
        <color rgb="FF000000"/>
        <rFont val="Calibri"/>
        <family val="2"/>
        <scheme val="minor"/>
      </rPr>
      <t>Dosieranlagen:</t>
    </r>
    <r>
      <rPr>
        <sz val="11"/>
        <color rgb="FF000000"/>
        <rFont val="Calibri"/>
        <family val="2"/>
        <scheme val="minor"/>
      </rPr>
      <t xml:space="preserve"> diese sind an zentralen Orten zur Befüllung mit Lösung</t>
    </r>
  </si>
  <si>
    <t xml:space="preserve">   montiert, diese Anlagen geben eine feste Dosierung vor.</t>
  </si>
  <si>
    <t>Methoden der Reinigung</t>
  </si>
  <si>
    <t>Hier wird gefragt, wie die Reinigungstextilien, also Tücher und Möppe, vor Ort</t>
  </si>
  <si>
    <t>eingesetzt werden - klassische Eimer/Pressen Methode</t>
  </si>
  <si>
    <t>oder Verwendung von optimierten Systemen auch ggf. in Verbindung mit Waschsystemen</t>
  </si>
  <si>
    <t>Mit welcher Methode reinigen Sie?</t>
  </si>
  <si>
    <r>
      <rPr>
        <b/>
        <sz val="11"/>
        <color theme="1"/>
        <rFont val="Calibri"/>
        <family val="2"/>
        <scheme val="minor"/>
      </rPr>
      <t>Eimer/Presse</t>
    </r>
    <r>
      <rPr>
        <sz val="11"/>
        <color theme="1"/>
        <rFont val="Calibri"/>
        <family val="2"/>
        <scheme val="minor"/>
      </rPr>
      <t>: Textilien werden in Lösung getaucht und manuell gepresst</t>
    </r>
  </si>
  <si>
    <r>
      <rPr>
        <b/>
        <sz val="11"/>
        <color theme="1"/>
        <rFont val="Calibri"/>
        <family val="2"/>
        <scheme val="minor"/>
      </rPr>
      <t>Manuelle Aufbereitung</t>
    </r>
    <r>
      <rPr>
        <sz val="11"/>
        <color theme="1"/>
        <rFont val="Calibri"/>
        <family val="2"/>
        <scheme val="minor"/>
      </rPr>
      <t>: Textilien werden in Behälter vorab mit definierter</t>
    </r>
  </si>
  <si>
    <t xml:space="preserve">   Reinigungslösung benetzt und sind für den Einsatz fertig vorbereitet</t>
  </si>
  <si>
    <r>
      <rPr>
        <b/>
        <sz val="11"/>
        <color theme="1"/>
        <rFont val="Calibri"/>
        <family val="2"/>
        <scheme val="minor"/>
      </rPr>
      <t>Maschinelle Vorbereitung</t>
    </r>
    <r>
      <rPr>
        <sz val="11"/>
        <color theme="1"/>
        <rFont val="Calibri"/>
        <family val="2"/>
        <scheme val="minor"/>
      </rPr>
      <t>: Reinigungslösung wird automatisch beim Waschvorgang in die</t>
    </r>
  </si>
  <si>
    <t xml:space="preserve">   Textilien eingebracht  (durch die Waschmaschine)</t>
  </si>
  <si>
    <t>Einzelbewertungen</t>
  </si>
  <si>
    <t>Methoden</t>
  </si>
  <si>
    <t>SUMME Dosierhilfen und Methoden</t>
  </si>
  <si>
    <t>Bereich Reinigungs- und Desinfektionsmittel</t>
  </si>
  <si>
    <t>Haupthersteller:</t>
  </si>
  <si>
    <t>Ermittlung des Status Quo zur Umsetzung der Nachhaltigkeitsthemen im Unternehmen.  Die folgenden Fragen dienen zur Unterstützung.</t>
  </si>
  <si>
    <t>Hinweis: Grünes Feld = Drop-Down Menü zur Auswahl der Antwort
Blöcke, die auf Sie zutreffen bitte mit "ja" kennzeichnen und ausfüllen. Blöcke mit "nein" überspringen.</t>
  </si>
  <si>
    <t>Hersteller und Nachhaltigkeit</t>
  </si>
  <si>
    <t>Hier kann der Hersteller der Reinigungsmittel auf nachhaltige Ausrichtung und Produktion sowie ökologisches Gesamtkonzept bewertet werden.</t>
  </si>
  <si>
    <t>Nicht EMAS zertifiziert</t>
  </si>
  <si>
    <t>Allgemeine Gebäudereinigung</t>
  </si>
  <si>
    <t xml:space="preserve">Oberflächen Unterhaltsreinigung </t>
  </si>
  <si>
    <t>Nachhaltigkeitslabel</t>
  </si>
  <si>
    <t>Mehrzahl der Reinigungsmittel (zusätzlich) mit Cradle2Cradle Label</t>
  </si>
  <si>
    <t>Verpackung</t>
  </si>
  <si>
    <t>Verpackung bezieht sich auf das Gebinde (z.B. Flasche) und die Umverpackung (z.B: Karton) Dabei sollen die in Mehrzahl verwendeten Gebinde und Verpackungen berücksichtigt werden.</t>
  </si>
  <si>
    <t>Gebinde (z.B. Flasche, Kanister, etc) Recyclatanteil</t>
  </si>
  <si>
    <t>Gebindeverpackung Recyklatanteil &gt;80%</t>
  </si>
  <si>
    <t>Hier wird nach dem Anteil des wiederverwendeten Plastiks in der Flasche/dem Kanister gefragt (der Hersteller gibt i.d.R. Auskunft über die Werte)</t>
  </si>
  <si>
    <t>Umverpackung (Karton, Sack, etc.) Recyklatanteil</t>
  </si>
  <si>
    <t>Umverpackung mit Recyklatanteil</t>
  </si>
  <si>
    <t>Die Umverpackung ist der Karton/ die Folie um z.B. Flasche oder Kanister</t>
  </si>
  <si>
    <t>Sanitärreinigung</t>
  </si>
  <si>
    <t>Umverpackung (Karton, Sack, etc.) Recyclatanteil</t>
  </si>
  <si>
    <t>Bodenreinigung</t>
  </si>
  <si>
    <t>Kein Nachhaltigkeitslabel</t>
  </si>
  <si>
    <t>Gebindeverpackung Recyklatanteil 41%-80%</t>
  </si>
  <si>
    <t>Küchenhygiene und Reinigung</t>
  </si>
  <si>
    <t>GSM-Reiniger/Klarspüler (für die Reinigung im Geschirrspüler eingesetztes Reinigungsmittel)</t>
  </si>
  <si>
    <t>Umfeldreinigung (z.B. Fettlöser, Grillreiniger, Entkalker, etc.)</t>
  </si>
  <si>
    <t xml:space="preserve">Wäscherei </t>
  </si>
  <si>
    <t>Die Wäsche kann mit automatischen Dosiersystemen (in der Regel mit Flüssigwaschmitteln als Komponente) erfolgen oder mit Waschpulver oder Tabs. Automatische Dosiersysteme sind besonders anwendersicher und nachhaltig</t>
  </si>
  <si>
    <t>Waschsysteme</t>
  </si>
  <si>
    <t>Wäsche mehrheitlich ohne autom. Dosiersysteme</t>
  </si>
  <si>
    <t>Unabhängig vom mehrheitlich eingesetzen System (immer ausfüllen)</t>
  </si>
  <si>
    <t>Eingesetzte Reinigungsmittel bei Wäsche mit autom. Dosiersystemen</t>
  </si>
  <si>
    <t>Mehrzahl der Reinigungsmittel mit EU-Ecolabel (oder vergleichbar)</t>
  </si>
  <si>
    <t>Eingesetzte Pulver-/Feststoffwaschmittel</t>
  </si>
  <si>
    <t>Auswertung Reinigungschemie</t>
  </si>
  <si>
    <t>Oberflächen Unterhaltsreinigung</t>
  </si>
  <si>
    <t>Herstellerbewertung</t>
  </si>
  <si>
    <t>Küche GSM &amp; Umfeldreinigung</t>
  </si>
  <si>
    <t>SUMME Reinigungsmittel</t>
  </si>
  <si>
    <t>Recyclatanteil Gebinde</t>
  </si>
  <si>
    <t>Gebindeverpackungen ohne Recyklatanteil</t>
  </si>
  <si>
    <t>Gebindeverpackung Recyklatanteil 20-40%</t>
  </si>
  <si>
    <t>Umverpackung</t>
  </si>
  <si>
    <t>Umverpackung ohne Recyklatanteil</t>
  </si>
  <si>
    <t>Dosiersystem</t>
  </si>
  <si>
    <t>Keine Dosierhilfen</t>
  </si>
  <si>
    <t>Dosierhilfen vorhanden</t>
  </si>
  <si>
    <t>Dosierhilfen mit sicherer Dosierung (DOS-Anlage, Zwangsdosierung…)</t>
  </si>
  <si>
    <t>Wäsche Systemabfrage</t>
  </si>
  <si>
    <t>Wäsche mit größerem Anteil mit Waschmaschinen mit autom. Dosiersystem</t>
  </si>
  <si>
    <t xml:space="preserve">Produkte Recyklatanteil </t>
  </si>
  <si>
    <t>Kein Recyklatanteil</t>
  </si>
  <si>
    <t>Recyklatanteil &lt;40%</t>
  </si>
  <si>
    <t>Recyklatanteil 40%-80%</t>
  </si>
  <si>
    <t>Recyklatanteil &gt;80%</t>
  </si>
  <si>
    <t>Nachhaltige Systeme/Konzepte</t>
  </si>
  <si>
    <t>Nachhaltige Konzepte vorhanden</t>
  </si>
  <si>
    <t>Kein nachhaltiges Konzept vorhanden</t>
  </si>
  <si>
    <t>Entsorgung der Produkte</t>
  </si>
  <si>
    <t>Die Produkte werden nicht recycelt.</t>
  </si>
  <si>
    <t>Mehrzahl der Produkte recycelbar oder kompostierbar</t>
  </si>
  <si>
    <t>Keine Nachhaltigkeitslabel</t>
  </si>
  <si>
    <t>Mehrzahl der Reinigungsutensilien mit Ecolabel z.B. Nordic Swan</t>
  </si>
  <si>
    <t>Ergonomie</t>
  </si>
  <si>
    <t>Die Produkte sind nicht ergonomisch zertifziert</t>
  </si>
  <si>
    <t>Die Produkte sind ergonomisch zertifizierte Reinigungssysteme</t>
  </si>
  <si>
    <t>Verpackungen mit Recyklatanteil</t>
  </si>
  <si>
    <t>Verpackungen ohne Recyklatanteil</t>
  </si>
  <si>
    <t>Verpackung Recyklatanteil &lt;40%</t>
  </si>
  <si>
    <t>Verpackung Recyklatanteil 40%-80%</t>
  </si>
  <si>
    <t>Verpackung Recyklatanteil &gt;80%</t>
  </si>
  <si>
    <t>Haltbarkeit der Produkte</t>
  </si>
  <si>
    <t>0 Wäschen</t>
  </si>
  <si>
    <t>100-400 Wäschen</t>
  </si>
  <si>
    <t>400-800 Wäschen</t>
  </si>
  <si>
    <t>800-1000 Wäschen</t>
  </si>
  <si>
    <t>Ersatzteile / Reparaturfähigkeit</t>
  </si>
  <si>
    <t>Keine Ersatzteile vorhanden</t>
  </si>
  <si>
    <t>Ersatzteile sind unter 5 Jahren verfügbar</t>
  </si>
  <si>
    <t>Ersatzteile sind länger als 5 Jahre verfügbar</t>
  </si>
  <si>
    <t>0-200 Wäschen</t>
  </si>
  <si>
    <t>200-400 Wäschen</t>
  </si>
  <si>
    <t>Haltbarkeit der Reinigungswagen</t>
  </si>
  <si>
    <t>Unter 5 Jahren</t>
  </si>
  <si>
    <t>Zwischen 5 und 10 Jahren</t>
  </si>
  <si>
    <t>Über 10 Jahre</t>
  </si>
  <si>
    <t>Entsorgung der Reinigungswagen nach Gebrauch</t>
  </si>
  <si>
    <t>Der Reinigungswagen kann nicht auseinander gebaut werden</t>
  </si>
  <si>
    <t>Der Reinigungswagen kann auseinander gebaut werden</t>
  </si>
  <si>
    <t>Der Reinigungswagen kann auseinander gebaut und die Mehrzahl der Teile recycelt werden</t>
  </si>
  <si>
    <t>Modularität des Reinigungswagen</t>
  </si>
  <si>
    <t>Der Reinigungswagen ist nicht modular</t>
  </si>
  <si>
    <t>Es sind verschiedene Varianten des Reinigungswagen verfügbar</t>
  </si>
  <si>
    <t>Der Reinigungswagen ist individuell gestaltbar</t>
  </si>
  <si>
    <t>Bewertung der Wertschöpfung</t>
  </si>
  <si>
    <t>Lieferant ist nicht EMAS-zertifiziert</t>
  </si>
  <si>
    <t>Lieferant ist EMAS-zertifiziert</t>
  </si>
  <si>
    <t>Lieferant ist nicht ECOVADIS zertifiziert</t>
  </si>
  <si>
    <t>Lieferant ist ECOVADIS bronze zertifiziert</t>
  </si>
  <si>
    <t>Lieferant ist ECOVADIS silber zertifiziert</t>
  </si>
  <si>
    <t>Lieferant ist ECOVADIS gold/platin zertifiziert</t>
  </si>
  <si>
    <t>Nicht ISO 14001 zertifiziert</t>
  </si>
  <si>
    <t>Nicht ISO 50001 zertifiziert</t>
  </si>
  <si>
    <t>Nicht ISO 9001 zertifiziert</t>
  </si>
  <si>
    <t>Tacho</t>
  </si>
  <si>
    <t>Bereich 1</t>
  </si>
  <si>
    <t>Bereich 2</t>
  </si>
  <si>
    <t>Bereich 3</t>
  </si>
  <si>
    <t>Bereich 4</t>
  </si>
  <si>
    <t>Bereich 5</t>
  </si>
  <si>
    <t>Bereich 6</t>
  </si>
  <si>
    <t>Bereich 7</t>
  </si>
  <si>
    <t>Bereich 8</t>
  </si>
  <si>
    <t>Bereich 9</t>
  </si>
  <si>
    <t>Bereich 10</t>
  </si>
  <si>
    <t>Leer</t>
  </si>
  <si>
    <t>Nadel</t>
  </si>
  <si>
    <t>Wert</t>
  </si>
  <si>
    <t>Breite</t>
  </si>
  <si>
    <t>Ende</t>
  </si>
  <si>
    <t>Tacho Bewertung Unterhaltsreinigung Oberflächen</t>
  </si>
  <si>
    <t>Tacho Bewertung Sanitärreinigung</t>
  </si>
  <si>
    <t>Tacho Bewertung Bodenreinigung</t>
  </si>
  <si>
    <t>Tacho Bewertung Herstellerbewertung</t>
  </si>
  <si>
    <t>Tacho Bewertung Produkte Küche</t>
  </si>
  <si>
    <t>Tacho Bewertung Produkte Wäscherei</t>
  </si>
  <si>
    <t>Handel und Belieferung</t>
  </si>
  <si>
    <t>Nachhaltiges Sortiment</t>
  </si>
  <si>
    <t>Ecolabel Artikel sind im Sortiment nicht gesondert hervorgehoben</t>
  </si>
  <si>
    <t>Ecolabel Artikel können im Sortiment gesondert gesucht werden</t>
  </si>
  <si>
    <t>nachhaltiger Warenkorb ( für alle Produktbereiche konzeptionell geordnete Ecolabel Artikel)</t>
  </si>
  <si>
    <t>Konzepte</t>
  </si>
  <si>
    <t>Abfall</t>
  </si>
  <si>
    <t>keine Beratung zu individuellen Abfallkonzepten</t>
  </si>
  <si>
    <t>individuelle Beratung zu Abfallkonzepten</t>
  </si>
  <si>
    <t>Beratung und Umsetzung der individuellen Abfallkonzepte</t>
  </si>
  <si>
    <t>Mehrweg</t>
  </si>
  <si>
    <t>keine Beratung zu individuellen Mehrwegkonzept</t>
  </si>
  <si>
    <t>individuelle Beratung zu Mehrwegkonzept</t>
  </si>
  <si>
    <t>Beratung und Umsetzung der individuellen Mehrwegkonzept</t>
  </si>
  <si>
    <t>Produkte mit Nachhaltigkeitslabel sind nicht gesondert im Sortiment hervorgehoben</t>
  </si>
  <si>
    <t>Produkte mit Nachhaltigkeitslabel sind gesondert im Sortiment hervorgehoben</t>
  </si>
  <si>
    <t>Individuelle Beratung zu Abfallkonzepten</t>
  </si>
  <si>
    <t>Beratung und Unterstützung bei der Umsetzung individueller Abfallkonzepte</t>
  </si>
  <si>
    <t>Keine Beratung zu individuellen Mehrwegkonzepten</t>
  </si>
  <si>
    <t>Individuelle Beratung zu Mehrwegkonzepten</t>
  </si>
  <si>
    <t>Dienstleistung</t>
  </si>
  <si>
    <t>Ausweisung Recycling</t>
  </si>
  <si>
    <t>Anteil unbekannt</t>
  </si>
  <si>
    <t>Anteil wird ausgewiesen</t>
  </si>
  <si>
    <t>Zertifizierungen</t>
  </si>
  <si>
    <t>Ecovadis</t>
  </si>
  <si>
    <t>ecoVadis evaluiert</t>
  </si>
  <si>
    <t>Nachhaltigkeitskonzept</t>
  </si>
  <si>
    <t>Online Bestellsysteme</t>
  </si>
  <si>
    <t>Fuhrparkmanagement</t>
  </si>
  <si>
    <t>Klimamanagement</t>
  </si>
  <si>
    <t>Nachhaltigkeitsberichterstattung</t>
  </si>
  <si>
    <t>Nachhaltigkeitsmanagement/ Nachhaltigkeitsteam</t>
  </si>
  <si>
    <t>wissenschaftsbasiertes Klimaziel</t>
  </si>
  <si>
    <t>Tacho Bewertung Oberflächenreinigung</t>
  </si>
  <si>
    <t>Tacho Bewertung Reinigungswagen</t>
  </si>
  <si>
    <t>Tacho Bewertung Bewertung der Wertschöpfung</t>
  </si>
  <si>
    <t>SUMME Reinigunsgeräte und -textilien</t>
  </si>
  <si>
    <t>Hersteller hat keine umweltrelevanten Zertifizierungen</t>
  </si>
  <si>
    <t>Hersteller/Produktion ist nach ISO 14001 und/oder ISO 50001 zertifiziert</t>
  </si>
  <si>
    <t>Hersteller ist (darüber hinaus) EMAS zertifiziert</t>
  </si>
  <si>
    <t>Hersteller/Produktion ist nicht Ecovadis zertifiziert und hat kein CSR Rating</t>
  </si>
  <si>
    <t>Hersteller/Produktion hat ein CSR Rating</t>
  </si>
  <si>
    <t>Hersteller/Produktion ist (darüber hinaus) ecoVadis zertifiziert</t>
  </si>
  <si>
    <t>Dosiersysteme Anwendung</t>
  </si>
  <si>
    <t>Eimer &amp; Presse</t>
  </si>
  <si>
    <t>Keine Pläne/Dosieranleitungen</t>
  </si>
  <si>
    <t>Bereitstellung von Plänen mit Dosieranleitung</t>
  </si>
  <si>
    <r>
      <t xml:space="preserve">Bereitstellung von Plänen </t>
    </r>
    <r>
      <rPr>
        <b/>
        <sz val="11"/>
        <color theme="1"/>
        <rFont val="Calibri"/>
        <family val="2"/>
        <scheme val="minor"/>
      </rPr>
      <t>und</t>
    </r>
    <r>
      <rPr>
        <sz val="11"/>
        <color theme="1"/>
        <rFont val="Calibri"/>
        <family val="2"/>
        <scheme val="minor"/>
      </rPr>
      <t xml:space="preserve"> Schulung des Personals zum Thema korrekte Dosierung</t>
    </r>
  </si>
  <si>
    <r>
      <t xml:space="preserve">Bereitstellung von Plänen </t>
    </r>
    <r>
      <rPr>
        <b/>
        <sz val="11"/>
        <color theme="1"/>
        <rFont val="Calibri"/>
        <family val="2"/>
        <scheme val="minor"/>
      </rPr>
      <t>und</t>
    </r>
    <r>
      <rPr>
        <sz val="11"/>
        <color theme="1"/>
        <rFont val="Calibri"/>
        <family val="2"/>
        <scheme val="minor"/>
      </rPr>
      <t xml:space="preserve"> Schulung des Personals </t>
    </r>
    <r>
      <rPr>
        <b/>
        <sz val="11"/>
        <color theme="1"/>
        <rFont val="Calibri"/>
        <family val="2"/>
        <scheme val="minor"/>
      </rPr>
      <t>und</t>
    </r>
    <r>
      <rPr>
        <sz val="11"/>
        <color theme="1"/>
        <rFont val="Calibri"/>
        <family val="2"/>
        <scheme val="minor"/>
      </rPr>
      <t xml:space="preserve"> regelmäßige Überprüfung</t>
    </r>
  </si>
  <si>
    <t>Dosierhilfen wie Flaschenaufsätze, Messbecher,etc.</t>
  </si>
  <si>
    <t>Dosierhilfen mit Zwangsdosierung oder vorbereitete Textilien</t>
  </si>
  <si>
    <t>GESAMT</t>
  </si>
  <si>
    <t>Bereich Reinigungstextilien und Reinigungsgeräte</t>
  </si>
  <si>
    <t xml:space="preserve">Haupthersteller:  </t>
  </si>
  <si>
    <t>Hinweis: Grünes Feld = Drop-Down Menü zur Auswahl der Antwort
Graues Feld = Bitte bezüglich der darüber stehenden Frage ausfüllen</t>
  </si>
  <si>
    <t>Hier kann der Hersteller der Reinigungstextilien und Reinigungsgeräte auf nachhaltige Ausrichtung und Produktion sowie ökologisches Gesamtkonzept bewertet werden.</t>
  </si>
  <si>
    <t>Status Quo des Unternehmens:</t>
  </si>
  <si>
    <t>Welche Reinigungstextilien werden eingesetzt? (Tücher, Wischbezüge, etc.)</t>
  </si>
  <si>
    <t xml:space="preserve">Bitte hier eintragen </t>
  </si>
  <si>
    <t>Welche Reinigungsutensilien werden eingesetzt? (Reinigungswagen, etc.)</t>
  </si>
  <si>
    <t>Bitte hier eintragen</t>
  </si>
  <si>
    <t>Brauche ich wirklich alle eingesetzten Materialien?</t>
  </si>
  <si>
    <t>Wenn nein, welche nicht?</t>
  </si>
  <si>
    <t>Habe ich Waschmaschinen im Haus oder wasche ich extern?</t>
  </si>
  <si>
    <t>Mit welchem Reinigungssystem arbeite ich? (Taschenwischbezüge, doppelseitige Wischbezüge, etc.)</t>
  </si>
  <si>
    <t>Nachhaltige Systeme/ Konzepte</t>
  </si>
  <si>
    <t xml:space="preserve">Der Einsatz von Mehr- oder Einweg muss kundenindividuell geprüft werden, </t>
  </si>
  <si>
    <t>was nachhaltiger ist. Prüfen, ob Waschmaschine vorhanden etc.</t>
  </si>
  <si>
    <t>Reinigungstextilien und Reinigungsgeräte in der Bodenreinigung</t>
  </si>
  <si>
    <t>Bitte bewerten Sie die hauptsächlich verwendeten Reinigungstextilien und Reinigungsgeräte</t>
  </si>
  <si>
    <t>Nachhaltigkeitslabel von Reinigungstextilien und Reinigunsgeräte in der Bodenreinigung</t>
  </si>
  <si>
    <t>Recyklatanteil der Reinigungstextilien und Reinigungsgeräte in der Bodenreinigung</t>
  </si>
  <si>
    <t>Wie werden die Reinigungstextilien und Reinigungsgeräte in der Bodenreinigung entsorgt?</t>
  </si>
  <si>
    <t>Recyclatanteil der Unter- und Umverpackungen der Reinigungstextilien und Reinigungsgeräte in der Bodenreinigung</t>
  </si>
  <si>
    <t>Ergonomie der Reinigungstextilien und Reinigungsgeräte in der Bodenreinigung</t>
  </si>
  <si>
    <t>Haltbarkeit der Reinigungstextilien in der Bodenreinigung</t>
  </si>
  <si>
    <t>Reinigungstextilien und Reinigungsgeräte in der Oberflächenreinigung</t>
  </si>
  <si>
    <t>Bitte bewerten Sie die hauptsächlich verwendeten Reinigungstextilien, wie z.B. Tücher</t>
  </si>
  <si>
    <t>Nachhaltigkeitslabel von Reinigungstextilien und Reinigungsgeräten in der Oberflächenreinigung</t>
  </si>
  <si>
    <t>Recyklatanteil der Reinigungstextilien und Reinigungsgeräten in der Oberflächenreinigung</t>
  </si>
  <si>
    <t>Entsorgung der Reinigungstextilien und Reinigungsgeräte in der Oberflächenreinigung</t>
  </si>
  <si>
    <t>Recyklatanteil der Unter- und Umverpackungen der Reinigungsutensilien in der Oberflächenreinigung</t>
  </si>
  <si>
    <t>Haltbarkeit der Reinigungstextilien in der Oberflächenreinigung</t>
  </si>
  <si>
    <t>Reinigungswagen</t>
  </si>
  <si>
    <t>Nachhaltigkeitslabel von Reinigungswagen</t>
  </si>
  <si>
    <t>Recyklatanteil der nicht strukturrelevanten Teile des Reinigungswagens</t>
  </si>
  <si>
    <t>Recyklatanteil Verpackung</t>
  </si>
  <si>
    <t>Ersatzteile / Reparaturfähigkeit des Reinigungswagen</t>
  </si>
  <si>
    <t>Auswertung Reinigungsgeräte und -textilien</t>
  </si>
  <si>
    <t>PROZENT</t>
  </si>
  <si>
    <t>Hersteller und Nachhaltigkeit von Reinigungsgeräten und -textilien</t>
  </si>
  <si>
    <t>Bodenreinigung Reinigungsgeräte und -textilien</t>
  </si>
  <si>
    <t>Oberflächenreinigung Reinigungsgeräte und -textilien</t>
  </si>
  <si>
    <t xml:space="preserve">Gesamtauswertung </t>
  </si>
  <si>
    <t>Reinigungs.- und Desinfektionsmittel</t>
  </si>
  <si>
    <t>Waschraum &amp; Hygienepapier</t>
  </si>
  <si>
    <t>Reinigungstextil und Utensilien</t>
  </si>
  <si>
    <t>SUMME Reinigungstextil und Utensilien</t>
  </si>
  <si>
    <t>0-150 wenig nachhaltig</t>
  </si>
  <si>
    <t>150-250 bedingt nachhaltig</t>
  </si>
  <si>
    <t>250 und mehr nachhaltig</t>
  </si>
  <si>
    <t>Checkliste Nachhaltigkeit für Ihre Waschräume</t>
  </si>
  <si>
    <t>Hinweis: Grünes Feld = Drop-Down Menü zur Auswahl der Antwort
Bitte den Reiter Waschraum nur ausfüllen, wenn Sie den Bereich Waschraum in Eigenregie betreiben.</t>
  </si>
  <si>
    <t>Hier kann der Hersteller des Waschraum und Hygienepapiers auf nachhaltige Ausrichtung und Produktion sowie ökologisches Gesamtkonzept bewertet werden.</t>
  </si>
  <si>
    <t>Ausstattung der Waschräume</t>
  </si>
  <si>
    <t>Je nach Menge der sich im Einsatz befindlichen Spender, kann bei einer etwaigen 
Spenderumstellung ein Spenderrecycling durchgeführt werden.</t>
  </si>
  <si>
    <t>Anzahl der verwendeten Spender (Seife, Desinfektion, Toilettenpapier &amp; Handtuch zusammen)</t>
  </si>
  <si>
    <t>über 100</t>
  </si>
  <si>
    <t>Hygienepapier im Einsatz</t>
  </si>
  <si>
    <t>Art der Handtuchspender</t>
  </si>
  <si>
    <t>Falthandtuchspender</t>
  </si>
  <si>
    <t>Art der Toilettenpapierspender</t>
  </si>
  <si>
    <t>Einzelblattentnahme</t>
  </si>
  <si>
    <t>Art der Seifenspender</t>
  </si>
  <si>
    <t>Schaumseife</t>
  </si>
  <si>
    <t>Desinfektionsmittel im Einsatz</t>
  </si>
  <si>
    <t>Waschraumkonzepte</t>
  </si>
  <si>
    <t>Nachhaltige Systeme</t>
  </si>
  <si>
    <t>Nachhaltige Waschraumkonzepte beinhalten idealerweise neben Spendern mit einer kontrollierten Aussgabe, frei nach dem Leitsatz "weniger verwenden, weniger verschwenden" auch Recyclinglösungen und betrachten den Waschraum ganzheitlich. Hierbei wird bei der Produktauswahl auch in Bezug auf Lagerung, Nachfüllzeiten, Wasserverbrauch und andere Faktoren geachtet.</t>
  </si>
  <si>
    <t>Spendersysteme für Hygienepapier</t>
  </si>
  <si>
    <t>Spender mit Restrollenfunktion</t>
  </si>
  <si>
    <t>Anteil der Recyklatfaser &gt;80%</t>
  </si>
  <si>
    <t>Interesse</t>
  </si>
  <si>
    <t>Dosierhilfe Seife</t>
  </si>
  <si>
    <t>Vorhanden</t>
  </si>
  <si>
    <t>Produkte mit Nachhaltigkeitslabel im Einsatz</t>
  </si>
  <si>
    <t>Mehrzahl der Reinigungsutensilien mit Ecolabel z.B. FSC, Blauer Engel</t>
  </si>
  <si>
    <t>Ersatzteile sind verfügbar</t>
  </si>
  <si>
    <t>Auswertung Waschraum &amp; Hygienepapier</t>
  </si>
  <si>
    <t>0-50</t>
  </si>
  <si>
    <t>50-100</t>
  </si>
  <si>
    <t>keine Handtuchspender für Hygienepapier</t>
  </si>
  <si>
    <t>Rollenhandtuchspender</t>
  </si>
  <si>
    <t>Rollenspender</t>
  </si>
  <si>
    <t>Flüssigseife</t>
  </si>
  <si>
    <t>keine kontrollierte Ausgabe</t>
  </si>
  <si>
    <t>Keine Restrollenfunktion vorhanden</t>
  </si>
  <si>
    <t>Nicht vorhanden</t>
  </si>
  <si>
    <t>bereits im Einsatz</t>
  </si>
  <si>
    <t>in Planung</t>
  </si>
  <si>
    <t>kein Interesse/nicht erwünscht</t>
  </si>
  <si>
    <t>Recyclingfaseranteil Hygienepapier</t>
  </si>
  <si>
    <t>Kein Anteil an Recyklatfaser</t>
  </si>
  <si>
    <t>Anteil der Recyklatfaser &lt;50%</t>
  </si>
  <si>
    <t>Anteil der Recyklatfaser 50%-80%</t>
  </si>
  <si>
    <t>Hersteller ist ECOVADIS zertifiziert</t>
  </si>
  <si>
    <t>Hersteller hat keine ECOVADIS Zertifizierung</t>
  </si>
  <si>
    <t>Nicht ISO 45001 zertifiziert</t>
  </si>
  <si>
    <t>ISO 45001 zertifiziert</t>
  </si>
  <si>
    <t>SUMME Hersteller und Nachhaltigkeit</t>
  </si>
  <si>
    <t>SUMME Austattung der Waschräume</t>
  </si>
  <si>
    <t>SUMME Waschraum &amp; Hygienepapier</t>
  </si>
  <si>
    <t>Bereich Abfallsäcke und Entsorgung</t>
  </si>
  <si>
    <t>Hier kann der Hersteller der Abfallsäcke auf nachhaltige Ausrichtung und Produktion sowie ökologisches Gesamtkonzept bewertet werden.</t>
  </si>
  <si>
    <t>Nachhaltige Systeme und Rohstoffe</t>
  </si>
  <si>
    <t>Verfügt der Hersteller Ihrer Abfallsäcke über ein Kreislaufsystem (Rückholung) zur Wiederverwendung bereits genutzter Rohstoffe?</t>
  </si>
  <si>
    <t>Welche Art von Recyklatrohstoffen wird für die Abfallsäcke und Müllbeutel verwendet?</t>
  </si>
  <si>
    <t>Regenerat aus haushaltsnahen Abfällen</t>
  </si>
  <si>
    <t>Werden stärkenreduzierte Folienqualitäten (Dünnere Folie bei gleicher Qualität) eingesetzt?</t>
  </si>
  <si>
    <t xml:space="preserve">Nachhaltigkeitszertifizierungen und Recyclinganteile </t>
  </si>
  <si>
    <t>Nachhaltigkeitslabel von Abfallsäcken</t>
  </si>
  <si>
    <t>Wie hoch ist der durchschnittliche Recyklatanteil der von Ihnen eingesetzten Folien?</t>
  </si>
  <si>
    <t>0% Recyklatanteil</t>
  </si>
  <si>
    <t>Wie hoch ist der Recyklatanteil bei den eingesetzten Banderolen und Kartons?</t>
  </si>
  <si>
    <t>Sind die Banderolen und Kartons aus FSC-zertifiziertem Papier?</t>
  </si>
  <si>
    <t>Auswertung Abfallsäcke und Entsorgung</t>
  </si>
  <si>
    <t>Nachhaltigkeitszertifizierungen des Herstellers</t>
  </si>
  <si>
    <t>Recyklatanteile</t>
  </si>
  <si>
    <t>GESAMTÜBERBLICK ÜBER ALLE KATEGORIEN</t>
  </si>
  <si>
    <t>Reinigungsmittel</t>
  </si>
  <si>
    <t>Reinigungsgeräte und -textilien</t>
  </si>
  <si>
    <t>Abfallsäcke und Entsorgung</t>
  </si>
  <si>
    <t>Kreislaufsystem</t>
  </si>
  <si>
    <t>Berichterstattung Carbon Footprint</t>
  </si>
  <si>
    <t>Welche Regenerate werden verwendet?</t>
  </si>
  <si>
    <t>Regenerat aus Industrieabfall</t>
  </si>
  <si>
    <t>Es werden keine recycelten Rohstoffe verwendet</t>
  </si>
  <si>
    <t>Recyclinganteil Produktkategorie</t>
  </si>
  <si>
    <t>Recyklatanteil &lt; 40%</t>
  </si>
  <si>
    <t>Recyklatanteil 40% bis 80%</t>
  </si>
  <si>
    <t>Recyklatanteil 80% bis 95%</t>
  </si>
  <si>
    <t>Recyklatanteil &gt; 95%</t>
  </si>
  <si>
    <t>Recyclinganteil Verpackung</t>
  </si>
  <si>
    <t>FSC Zertifizierung</t>
  </si>
  <si>
    <t>ECOVADIS</t>
  </si>
  <si>
    <t>Platin</t>
  </si>
  <si>
    <t>Gold</t>
  </si>
  <si>
    <t>Silber</t>
  </si>
  <si>
    <t>Bronze</t>
  </si>
  <si>
    <t>Keine</t>
  </si>
  <si>
    <t>Iso 14001 Umweltmanagementsystem</t>
  </si>
  <si>
    <t>Iso 5001 Energiemanagementsystem</t>
  </si>
  <si>
    <t>SUMME Abfallsäcke</t>
  </si>
  <si>
    <t>Reiniger</t>
  </si>
  <si>
    <t>Sind Ihre Lieferanten EcoVadis evaluiert?</t>
  </si>
  <si>
    <t>Lieferanten</t>
  </si>
  <si>
    <t>Abfallsäcke</t>
  </si>
  <si>
    <t>Reinigungstextilien</t>
  </si>
  <si>
    <t>Unternehmen</t>
  </si>
  <si>
    <t>Mehrzahl der Abfallsäcke mit Ecolabel z.B. Blauer Engel</t>
  </si>
  <si>
    <t>Frage</t>
  </si>
  <si>
    <t>Auswertung</t>
  </si>
  <si>
    <t>Max</t>
  </si>
  <si>
    <t>Ist</t>
  </si>
  <si>
    <t>Summe/Wert</t>
  </si>
  <si>
    <t>Tacho Daten</t>
  </si>
  <si>
    <t>Vor- &amp; Nachname</t>
  </si>
  <si>
    <t>E-Mail Adresse</t>
  </si>
  <si>
    <t>Das war erst der Einstieg…</t>
  </si>
  <si>
    <t xml:space="preserve">Ausführlich mit 
+100 Fragen 
checken! </t>
  </si>
  <si>
    <t>Allgemeine Informationen</t>
  </si>
  <si>
    <t>Hygienepapiere</t>
  </si>
  <si>
    <t>Recycling für Hygienepapiere</t>
  </si>
  <si>
    <t>Abfallsäcke und Müllbeutel</t>
  </si>
  <si>
    <t>Bereich Waschraum und Hygienepapiere</t>
  </si>
  <si>
    <t>Hygienepapiere im Einsatz</t>
  </si>
  <si>
    <t>Spendersysteme für Hygienepapiere</t>
  </si>
  <si>
    <t>Recyklatfaseranteil Hygienepapiere</t>
  </si>
  <si>
    <t>Nachhaltigkeitslabel von Abfallsäcken und Müllbeuteln</t>
  </si>
  <si>
    <r>
      <t>Ihr Ergebnis</t>
    </r>
    <r>
      <rPr>
        <b/>
        <vertAlign val="superscript"/>
        <sz val="16"/>
        <color rgb="FF003959"/>
        <rFont val="Mulish"/>
      </rPr>
      <t>*</t>
    </r>
  </si>
  <si>
    <t>Waschraum- Hygienepapiere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</si>
</sst>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3" x14ac:knownFonts="1">
    <font>
      <sz val="11"/>
      <color theme="1"/>
      <name val="Calibri"/>
      <family val="2"/>
      <scheme val="minor"/>
    </font>
    <font>
      <b/>
      <sz val="11"/>
      <color theme="1"/>
      <name val="Calibri"/>
      <family val="2"/>
      <scheme val="minor"/>
    </font>
    <font>
      <b/>
      <u/>
      <sz val="11"/>
      <color theme="1"/>
      <name val="Calibri"/>
      <family val="2"/>
      <scheme val="minor"/>
    </font>
    <font>
      <b/>
      <u/>
      <sz val="14"/>
      <color theme="1"/>
      <name val="Calibri"/>
      <family val="2"/>
      <scheme val="minor"/>
    </font>
    <font>
      <sz val="10"/>
      <color rgb="FF333333"/>
      <name val="Arial"/>
      <family val="2"/>
    </font>
    <font>
      <i/>
      <sz val="11"/>
      <color theme="1"/>
      <name val="Calibri"/>
      <family val="2"/>
      <scheme val="minor"/>
    </font>
    <font>
      <b/>
      <sz val="22"/>
      <color theme="1"/>
      <name val="Calibri"/>
      <family val="2"/>
      <scheme val="minor"/>
    </font>
    <font>
      <sz val="11"/>
      <color rgb="FF000000"/>
      <name val="Calibri"/>
      <family val="2"/>
    </font>
    <font>
      <b/>
      <sz val="11"/>
      <color rgb="FF000000"/>
      <name val="Calibri"/>
      <family val="2"/>
    </font>
    <font>
      <b/>
      <sz val="12"/>
      <color theme="1"/>
      <name val="Calibri"/>
      <family val="2"/>
      <scheme val="minor"/>
    </font>
    <font>
      <sz val="11"/>
      <color theme="1"/>
      <name val="Calibri"/>
      <family val="2"/>
      <scheme val="minor"/>
    </font>
    <font>
      <sz val="11"/>
      <color rgb="FF000000"/>
      <name val="Calibri"/>
      <family val="2"/>
      <scheme val="minor"/>
    </font>
    <font>
      <b/>
      <i/>
      <sz val="11"/>
      <color rgb="FF000000"/>
      <name val="Calibri"/>
      <family val="2"/>
      <scheme val="minor"/>
    </font>
    <font>
      <i/>
      <sz val="11"/>
      <color rgb="FF000000"/>
      <name val="Calibri"/>
      <family val="2"/>
      <scheme val="minor"/>
    </font>
    <font>
      <b/>
      <u/>
      <sz val="11"/>
      <color rgb="FF000000"/>
      <name val="Calibri"/>
      <family val="2"/>
      <scheme val="minor"/>
    </font>
    <font>
      <b/>
      <u/>
      <sz val="16"/>
      <color theme="1"/>
      <name val="Calibri"/>
      <family val="2"/>
      <scheme val="minor"/>
    </font>
    <font>
      <b/>
      <u/>
      <sz val="20"/>
      <color theme="1"/>
      <name val="Calibri"/>
      <family val="2"/>
      <scheme val="minor"/>
    </font>
    <font>
      <b/>
      <i/>
      <sz val="11"/>
      <color theme="1"/>
      <name val="Calibri"/>
      <family val="2"/>
      <scheme val="minor"/>
    </font>
    <font>
      <sz val="11"/>
      <color rgb="FFD60C2E"/>
      <name val="Britannic Bold"/>
      <family val="2"/>
    </font>
    <font>
      <b/>
      <sz val="14"/>
      <color theme="1"/>
      <name val="Calibri"/>
      <family val="2"/>
      <scheme val="minor"/>
    </font>
    <font>
      <b/>
      <i/>
      <sz val="9"/>
      <color theme="1"/>
      <name val="Calibri"/>
      <family val="2"/>
      <scheme val="minor"/>
    </font>
    <font>
      <b/>
      <i/>
      <sz val="8"/>
      <color theme="1"/>
      <name val="Calibri"/>
      <family val="2"/>
      <scheme val="minor"/>
    </font>
    <font>
      <sz val="10"/>
      <color theme="1"/>
      <name val="Calibri"/>
      <family val="2"/>
      <scheme val="minor"/>
    </font>
    <font>
      <sz val="9"/>
      <color theme="1"/>
      <name val="Calibri"/>
      <family val="2"/>
      <scheme val="minor"/>
    </font>
    <font>
      <sz val="11"/>
      <name val="Calibri"/>
      <family val="2"/>
      <scheme val="minor"/>
    </font>
    <font>
      <u/>
      <sz val="11"/>
      <color theme="10"/>
      <name val="Calibri"/>
      <family val="2"/>
      <scheme val="minor"/>
    </font>
    <font>
      <i/>
      <sz val="14"/>
      <color rgb="FFFF0000"/>
      <name val="Calibri"/>
      <family val="2"/>
      <scheme val="minor"/>
    </font>
    <font>
      <sz val="11"/>
      <color rgb="FFFF0000"/>
      <name val="Calibri"/>
      <family val="2"/>
      <scheme val="minor"/>
    </font>
    <font>
      <b/>
      <i/>
      <sz val="12"/>
      <name val="Calibri"/>
      <family val="2"/>
      <scheme val="minor"/>
    </font>
    <font>
      <b/>
      <sz val="22"/>
      <color rgb="FFFF0000"/>
      <name val="Calibri"/>
      <family val="2"/>
      <scheme val="minor"/>
    </font>
    <font>
      <b/>
      <sz val="10"/>
      <color rgb="FF333333"/>
      <name val="Arial"/>
      <family val="2"/>
    </font>
    <font>
      <sz val="10"/>
      <color theme="1"/>
      <name val="Times New Roman"/>
      <family val="1"/>
    </font>
    <font>
      <sz val="10"/>
      <name val="Arial"/>
      <family val="2"/>
    </font>
    <font>
      <b/>
      <i/>
      <sz val="18"/>
      <name val="Calibri"/>
      <family val="2"/>
      <scheme val="minor"/>
    </font>
    <font>
      <b/>
      <sz val="16"/>
      <color theme="1"/>
      <name val="Calibri"/>
      <family val="2"/>
      <scheme val="minor"/>
    </font>
    <font>
      <i/>
      <sz val="9"/>
      <color theme="1"/>
      <name val="Calibri"/>
      <family val="2"/>
      <scheme val="minor"/>
    </font>
    <font>
      <b/>
      <sz val="10"/>
      <color theme="1"/>
      <name val="Calibri"/>
      <family val="2"/>
      <scheme val="minor"/>
    </font>
    <font>
      <b/>
      <sz val="11"/>
      <color rgb="FF000000"/>
      <name val="Calibri"/>
      <family val="2"/>
      <scheme val="minor"/>
    </font>
    <font>
      <sz val="12"/>
      <color theme="1"/>
      <name val="Calibri"/>
      <family val="2"/>
      <scheme val="minor"/>
    </font>
    <font>
      <sz val="11"/>
      <color theme="1"/>
      <name val="Mulish"/>
    </font>
    <font>
      <i/>
      <sz val="10"/>
      <color theme="1"/>
      <name val="Mulish"/>
    </font>
    <font>
      <b/>
      <sz val="11"/>
      <color theme="1"/>
      <name val="Mulish"/>
    </font>
    <font>
      <b/>
      <u/>
      <sz val="14"/>
      <color theme="1"/>
      <name val="Mulish"/>
    </font>
    <font>
      <i/>
      <sz val="11"/>
      <color theme="1"/>
      <name val="Mulish"/>
    </font>
    <font>
      <b/>
      <i/>
      <sz val="12"/>
      <color theme="1"/>
      <name val="Mulish"/>
    </font>
    <font>
      <sz val="11"/>
      <color rgb="FFFF0000"/>
      <name val="Mulish"/>
    </font>
    <font>
      <b/>
      <sz val="16"/>
      <color theme="1"/>
      <name val="Mulish"/>
    </font>
    <font>
      <b/>
      <u/>
      <sz val="20"/>
      <color theme="1"/>
      <name val="Mulish"/>
    </font>
    <font>
      <b/>
      <sz val="22"/>
      <color theme="1"/>
      <name val="Mulish"/>
    </font>
    <font>
      <sz val="10"/>
      <color rgb="FF333333"/>
      <name val="Mulish"/>
    </font>
    <font>
      <b/>
      <u/>
      <sz val="11"/>
      <color theme="1"/>
      <name val="Mulish"/>
    </font>
    <font>
      <b/>
      <i/>
      <sz val="9"/>
      <color theme="1"/>
      <name val="Mulish"/>
    </font>
    <font>
      <b/>
      <i/>
      <sz val="11"/>
      <color theme="1"/>
      <name val="Mulish"/>
    </font>
    <font>
      <b/>
      <sz val="20"/>
      <color theme="1"/>
      <name val="Calibri"/>
      <family val="2"/>
      <scheme val="minor"/>
    </font>
    <font>
      <b/>
      <sz val="16"/>
      <color rgb="FF003959"/>
      <name val="Mulish"/>
    </font>
    <font>
      <b/>
      <u/>
      <sz val="14"/>
      <color rgb="FF003959"/>
      <name val="Mulish"/>
    </font>
    <font>
      <sz val="11"/>
      <color rgb="FF003959"/>
      <name val="Mulish"/>
    </font>
    <font>
      <sz val="11"/>
      <color rgb="FF003959"/>
      <name val="Calibri"/>
      <family val="2"/>
      <scheme val="minor"/>
    </font>
    <font>
      <b/>
      <sz val="14"/>
      <color rgb="FF003959"/>
      <name val="Mulish"/>
    </font>
    <font>
      <b/>
      <u/>
      <sz val="20"/>
      <color rgb="FF003959"/>
      <name val="Calibri"/>
      <family val="2"/>
      <scheme val="minor"/>
    </font>
    <font>
      <sz val="10"/>
      <color rgb="FF003959"/>
      <name val="Calibri"/>
      <family val="2"/>
      <scheme val="minor"/>
    </font>
    <font>
      <b/>
      <sz val="12"/>
      <color rgb="FF003959"/>
      <name val="Mulish"/>
    </font>
    <font>
      <u/>
      <sz val="11"/>
      <color rgb="FFFF0000"/>
      <name val="Calibri"/>
      <family val="2"/>
      <scheme val="minor"/>
    </font>
    <font>
      <b/>
      <sz val="11"/>
      <color theme="0"/>
      <name val="Calibri"/>
      <family val="2"/>
      <scheme val="minor"/>
    </font>
    <font>
      <sz val="11"/>
      <color theme="0"/>
      <name val="Calibri"/>
      <family val="2"/>
      <scheme val="minor"/>
    </font>
    <font>
      <sz val="12"/>
      <color rgb="FF003959"/>
      <name val="Mulish"/>
    </font>
    <font>
      <sz val="11"/>
      <color rgb="FF003959"/>
      <name val="Mulish Black"/>
    </font>
    <font>
      <sz val="16"/>
      <color rgb="FF003959"/>
      <name val="Mulish Black"/>
    </font>
    <font>
      <sz val="18"/>
      <color rgb="FF003959"/>
      <name val="Mulish Black"/>
    </font>
    <font>
      <sz val="16"/>
      <color rgb="FF009FE3"/>
      <name val="Mulish"/>
    </font>
    <font>
      <sz val="16"/>
      <color theme="1"/>
      <name val="Calibri"/>
      <family val="2"/>
      <scheme val="minor"/>
    </font>
    <font>
      <u/>
      <sz val="11"/>
      <color theme="0"/>
      <name val="Calibri"/>
      <family val="2"/>
      <scheme val="minor"/>
    </font>
    <font>
      <b/>
      <vertAlign val="superscript"/>
      <sz val="16"/>
      <color rgb="FF003959"/>
      <name val="Mulish"/>
    </font>
  </fonts>
  <fills count="10">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7" tint="0.59999389629810485"/>
        <bgColor indexed="64"/>
      </patternFill>
    </fill>
  </fills>
  <borders count="4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rgb="FF003959"/>
      </left>
      <right/>
      <top style="thin">
        <color rgb="FF003959"/>
      </top>
      <bottom/>
      <diagonal/>
    </border>
    <border>
      <left/>
      <right/>
      <top style="thin">
        <color rgb="FF003959"/>
      </top>
      <bottom/>
      <diagonal/>
    </border>
    <border>
      <left/>
      <right style="thin">
        <color rgb="FF003959"/>
      </right>
      <top style="thin">
        <color rgb="FF003959"/>
      </top>
      <bottom/>
      <diagonal/>
    </border>
    <border>
      <left style="thin">
        <color rgb="FF003959"/>
      </left>
      <right/>
      <top/>
      <bottom style="thin">
        <color rgb="FF003959"/>
      </bottom>
      <diagonal/>
    </border>
    <border>
      <left/>
      <right/>
      <top/>
      <bottom style="thin">
        <color rgb="FF003959"/>
      </bottom>
      <diagonal/>
    </border>
    <border>
      <left/>
      <right style="thin">
        <color rgb="FF003959"/>
      </right>
      <top/>
      <bottom style="thin">
        <color rgb="FF003959"/>
      </bottom>
      <diagonal/>
    </border>
  </borders>
  <cellStyleXfs count="5">
    <xf numFmtId="0" fontId="0" fillId="0" borderId="0"/>
    <xf numFmtId="9" fontId="10"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9" fontId="10" fillId="0" borderId="0" applyFont="0" applyFill="0" applyBorder="0" applyAlignment="0" applyProtection="0"/>
  </cellStyleXfs>
  <cellXfs count="355">
    <xf numFmtId="0" fontId="0" fillId="0" borderId="0" xfId="0"/>
    <xf numFmtId="0" fontId="1" fillId="0" borderId="0" xfId="0" applyFont="1"/>
    <xf numFmtId="0" fontId="7" fillId="0" borderId="0" xfId="0" applyFont="1"/>
    <xf numFmtId="0" fontId="9" fillId="0" borderId="0" xfId="0" applyFont="1"/>
    <xf numFmtId="0" fontId="0" fillId="3" borderId="0" xfId="0" applyFill="1"/>
    <xf numFmtId="49" fontId="0" fillId="0" borderId="0" xfId="0" applyNumberFormat="1"/>
    <xf numFmtId="0" fontId="1" fillId="0" borderId="1" xfId="0" applyFont="1" applyBorder="1"/>
    <xf numFmtId="0" fontId="0" fillId="0" borderId="3" xfId="0" applyBorder="1"/>
    <xf numFmtId="0" fontId="0" fillId="3" borderId="4" xfId="0" applyFill="1" applyBorder="1"/>
    <xf numFmtId="0" fontId="0" fillId="0" borderId="5" xfId="0" applyBorder="1"/>
    <xf numFmtId="0" fontId="0" fillId="3" borderId="10" xfId="0" applyFill="1" applyBorder="1"/>
    <xf numFmtId="0" fontId="0" fillId="3" borderId="11" xfId="0" applyFill="1" applyBorder="1"/>
    <xf numFmtId="0" fontId="0" fillId="3" borderId="3" xfId="0" applyFill="1" applyBorder="1"/>
    <xf numFmtId="0" fontId="1" fillId="3" borderId="3" xfId="0" applyFont="1" applyFill="1" applyBorder="1"/>
    <xf numFmtId="0" fontId="0" fillId="3" borderId="6" xfId="0" applyFill="1" applyBorder="1"/>
    <xf numFmtId="0" fontId="0" fillId="3" borderId="12" xfId="0" applyFill="1" applyBorder="1"/>
    <xf numFmtId="0" fontId="0" fillId="3" borderId="13" xfId="0" applyFill="1" applyBorder="1"/>
    <xf numFmtId="0" fontId="0" fillId="3" borderId="14" xfId="0" applyFill="1" applyBorder="1"/>
    <xf numFmtId="0" fontId="13" fillId="3" borderId="3" xfId="0" applyFont="1" applyFill="1" applyBorder="1" applyAlignment="1">
      <alignment wrapText="1"/>
    </xf>
    <xf numFmtId="0" fontId="0" fillId="0" borderId="3" xfId="0" applyBorder="1" applyAlignment="1">
      <alignment horizontal="left"/>
    </xf>
    <xf numFmtId="0" fontId="7" fillId="0" borderId="16" xfId="0" applyFont="1" applyBorder="1"/>
    <xf numFmtId="0" fontId="7" fillId="0" borderId="17" xfId="0" applyFont="1" applyBorder="1"/>
    <xf numFmtId="0" fontId="7" fillId="0" borderId="10" xfId="0" applyFont="1" applyBorder="1"/>
    <xf numFmtId="9" fontId="7" fillId="0" borderId="11" xfId="0" applyNumberFormat="1" applyFont="1" applyBorder="1"/>
    <xf numFmtId="0" fontId="7" fillId="0" borderId="12" xfId="0" applyFont="1" applyBorder="1"/>
    <xf numFmtId="9" fontId="7" fillId="0" borderId="14" xfId="0" applyNumberFormat="1" applyFont="1" applyBorder="1"/>
    <xf numFmtId="9" fontId="0" fillId="0" borderId="14" xfId="0" applyNumberFormat="1" applyBorder="1"/>
    <xf numFmtId="10" fontId="0" fillId="0" borderId="0" xfId="0" applyNumberFormat="1"/>
    <xf numFmtId="0" fontId="19" fillId="0" borderId="0" xfId="0" applyFont="1"/>
    <xf numFmtId="0" fontId="0" fillId="0" borderId="0" xfId="0" applyAlignment="1">
      <alignment horizontal="center"/>
    </xf>
    <xf numFmtId="0" fontId="0" fillId="0" borderId="0" xfId="0" applyAlignment="1">
      <alignment horizontal="left"/>
    </xf>
    <xf numFmtId="0" fontId="0" fillId="3" borderId="0" xfId="0" applyFill="1" applyAlignment="1">
      <alignment horizontal="center"/>
    </xf>
    <xf numFmtId="0" fontId="20" fillId="3" borderId="0" xfId="0" applyFont="1" applyFill="1" applyAlignment="1">
      <alignment vertical="top" wrapText="1"/>
    </xf>
    <xf numFmtId="0" fontId="21" fillId="3" borderId="0" xfId="0" applyFont="1" applyFill="1" applyAlignment="1">
      <alignment vertical="top" wrapText="1"/>
    </xf>
    <xf numFmtId="0" fontId="0" fillId="3" borderId="21" xfId="0" applyFill="1" applyBorder="1"/>
    <xf numFmtId="0" fontId="0" fillId="3" borderId="2" xfId="0" applyFill="1" applyBorder="1"/>
    <xf numFmtId="0" fontId="0" fillId="4" borderId="0" xfId="0" applyFill="1" applyAlignment="1">
      <alignment horizontal="center"/>
    </xf>
    <xf numFmtId="0" fontId="0" fillId="3" borderId="15" xfId="0" applyFill="1" applyBorder="1"/>
    <xf numFmtId="0" fontId="24" fillId="4" borderId="0" xfId="0" applyFont="1" applyFill="1" applyAlignment="1">
      <alignment horizontal="center"/>
    </xf>
    <xf numFmtId="0" fontId="0" fillId="3" borderId="5" xfId="0" applyFill="1" applyBorder="1"/>
    <xf numFmtId="0" fontId="1" fillId="3" borderId="0" xfId="0" applyFont="1" applyFill="1"/>
    <xf numFmtId="0" fontId="0" fillId="3" borderId="0" xfId="0" applyFill="1" applyAlignment="1">
      <alignment horizontal="left"/>
    </xf>
    <xf numFmtId="0" fontId="1" fillId="3" borderId="0" xfId="0" applyFont="1" applyFill="1" applyAlignment="1">
      <alignment horizontal="left"/>
    </xf>
    <xf numFmtId="9" fontId="0" fillId="0" borderId="0" xfId="0" applyNumberFormat="1" applyAlignment="1">
      <alignment horizontal="left"/>
    </xf>
    <xf numFmtId="10" fontId="0" fillId="3" borderId="0" xfId="0" applyNumberFormat="1" applyFill="1" applyAlignment="1">
      <alignment horizontal="left"/>
    </xf>
    <xf numFmtId="10" fontId="0" fillId="3" borderId="0" xfId="0" applyNumberFormat="1" applyFill="1"/>
    <xf numFmtId="0" fontId="2" fillId="3" borderId="0" xfId="0" applyFont="1" applyFill="1"/>
    <xf numFmtId="0" fontId="3" fillId="3" borderId="0" xfId="0" applyFont="1" applyFill="1"/>
    <xf numFmtId="0" fontId="22" fillId="3" borderId="0" xfId="0" applyFont="1" applyFill="1"/>
    <xf numFmtId="0" fontId="6" fillId="3" borderId="0" xfId="0" applyFont="1" applyFill="1" applyAlignment="1">
      <alignment vertical="center"/>
    </xf>
    <xf numFmtId="0" fontId="17" fillId="3" borderId="0" xfId="0" applyFont="1" applyFill="1" applyAlignment="1">
      <alignment vertical="top" wrapText="1"/>
    </xf>
    <xf numFmtId="0" fontId="22" fillId="3" borderId="4" xfId="0" applyFont="1" applyFill="1" applyBorder="1"/>
    <xf numFmtId="0" fontId="0" fillId="3" borderId="25" xfId="0" applyFill="1" applyBorder="1"/>
    <xf numFmtId="0" fontId="22" fillId="0" borderId="4" xfId="0" applyFont="1" applyBorder="1"/>
    <xf numFmtId="0" fontId="6" fillId="3" borderId="9" xfId="0" applyFont="1" applyFill="1" applyBorder="1" applyAlignment="1">
      <alignment vertical="center"/>
    </xf>
    <xf numFmtId="0" fontId="6" fillId="3" borderId="11" xfId="0" applyFont="1" applyFill="1" applyBorder="1" applyAlignment="1">
      <alignment vertical="center"/>
    </xf>
    <xf numFmtId="0" fontId="17" fillId="3" borderId="11" xfId="0" applyFont="1" applyFill="1" applyBorder="1" applyAlignment="1">
      <alignment vertical="top" wrapText="1"/>
    </xf>
    <xf numFmtId="0" fontId="20" fillId="3" borderId="11" xfId="0" applyFont="1" applyFill="1" applyBorder="1" applyAlignment="1">
      <alignment vertical="top" wrapText="1"/>
    </xf>
    <xf numFmtId="0" fontId="22" fillId="3" borderId="11" xfId="0" applyFont="1" applyFill="1" applyBorder="1"/>
    <xf numFmtId="0" fontId="22" fillId="0" borderId="11" xfId="0" applyFont="1" applyBorder="1"/>
    <xf numFmtId="0" fontId="0" fillId="3" borderId="26" xfId="0" applyFill="1" applyBorder="1"/>
    <xf numFmtId="0" fontId="0" fillId="3" borderId="7" xfId="0" applyFill="1" applyBorder="1"/>
    <xf numFmtId="0" fontId="17" fillId="3" borderId="0" xfId="0" applyFont="1" applyFill="1" applyAlignment="1">
      <alignment wrapText="1"/>
    </xf>
    <xf numFmtId="0" fontId="0" fillId="3" borderId="8" xfId="0" applyFill="1" applyBorder="1"/>
    <xf numFmtId="0" fontId="15" fillId="3" borderId="0" xfId="0" applyFont="1" applyFill="1" applyAlignment="1">
      <alignment vertical="center"/>
    </xf>
    <xf numFmtId="0" fontId="15" fillId="3" borderId="0" xfId="0" applyFont="1" applyFill="1"/>
    <xf numFmtId="0" fontId="15" fillId="3" borderId="1" xfId="0" applyFont="1" applyFill="1" applyBorder="1"/>
    <xf numFmtId="0" fontId="3" fillId="3" borderId="1" xfId="0" applyFont="1" applyFill="1" applyBorder="1"/>
    <xf numFmtId="0" fontId="3" fillId="3" borderId="3" xfId="0" applyFont="1" applyFill="1" applyBorder="1"/>
    <xf numFmtId="0" fontId="0" fillId="3" borderId="19" xfId="0" applyFill="1" applyBorder="1"/>
    <xf numFmtId="0" fontId="4" fillId="3" borderId="0" xfId="0" applyFont="1" applyFill="1"/>
    <xf numFmtId="0" fontId="16" fillId="3" borderId="0" xfId="0" applyFont="1" applyFill="1"/>
    <xf numFmtId="0" fontId="0" fillId="3" borderId="27" xfId="0" applyFill="1" applyBorder="1"/>
    <xf numFmtId="0" fontId="5" fillId="3" borderId="0" xfId="0" applyFont="1" applyFill="1" applyAlignment="1">
      <alignment wrapText="1"/>
    </xf>
    <xf numFmtId="0" fontId="1" fillId="3" borderId="4" xfId="0" applyFont="1" applyFill="1" applyBorder="1"/>
    <xf numFmtId="0" fontId="15" fillId="3" borderId="3" xfId="0" applyFont="1" applyFill="1" applyBorder="1"/>
    <xf numFmtId="0" fontId="5" fillId="3" borderId="0" xfId="0" applyFont="1" applyFill="1"/>
    <xf numFmtId="0" fontId="7" fillId="3" borderId="0" xfId="0" applyFont="1" applyFill="1"/>
    <xf numFmtId="0" fontId="1" fillId="3" borderId="11" xfId="0" applyFont="1" applyFill="1" applyBorder="1"/>
    <xf numFmtId="0" fontId="7" fillId="3" borderId="3" xfId="0" applyFont="1" applyFill="1" applyBorder="1"/>
    <xf numFmtId="0" fontId="8" fillId="3" borderId="3" xfId="0" applyFont="1" applyFill="1" applyBorder="1"/>
    <xf numFmtId="0" fontId="7" fillId="3" borderId="5" xfId="0" applyFont="1" applyFill="1" applyBorder="1"/>
    <xf numFmtId="0" fontId="7" fillId="3" borderId="1" xfId="0" applyFont="1" applyFill="1" applyBorder="1"/>
    <xf numFmtId="0" fontId="0" fillId="3" borderId="0" xfId="0" applyFill="1" applyAlignment="1">
      <alignment wrapText="1"/>
    </xf>
    <xf numFmtId="0" fontId="6" fillId="3" borderId="10" xfId="0" applyFont="1" applyFill="1" applyBorder="1" applyAlignment="1">
      <alignment vertical="center"/>
    </xf>
    <xf numFmtId="0" fontId="0" fillId="3" borderId="28" xfId="0" applyFill="1" applyBorder="1"/>
    <xf numFmtId="0" fontId="0" fillId="2" borderId="3" xfId="0" applyFill="1" applyBorder="1" applyProtection="1">
      <protection locked="0"/>
    </xf>
    <xf numFmtId="0" fontId="0" fillId="2" borderId="5" xfId="0" applyFill="1" applyBorder="1" applyProtection="1">
      <protection locked="0"/>
    </xf>
    <xf numFmtId="0" fontId="0" fillId="3" borderId="1" xfId="0" applyFill="1" applyBorder="1"/>
    <xf numFmtId="0" fontId="14" fillId="3" borderId="3" xfId="0" applyFont="1" applyFill="1" applyBorder="1"/>
    <xf numFmtId="0" fontId="12" fillId="3" borderId="3" xfId="0" applyFont="1" applyFill="1" applyBorder="1"/>
    <xf numFmtId="9" fontId="0" fillId="3" borderId="0" xfId="0" applyNumberFormat="1" applyFill="1"/>
    <xf numFmtId="0" fontId="11" fillId="3" borderId="3" xfId="0" applyFont="1" applyFill="1" applyBorder="1" applyAlignment="1">
      <alignment wrapText="1"/>
    </xf>
    <xf numFmtId="0" fontId="0" fillId="3" borderId="10" xfId="0" quotePrefix="1" applyFill="1" applyBorder="1"/>
    <xf numFmtId="0" fontId="0" fillId="3" borderId="12" xfId="0" quotePrefix="1" applyFill="1" applyBorder="1"/>
    <xf numFmtId="0" fontId="0" fillId="3" borderId="0" xfId="0" quotePrefix="1" applyFill="1"/>
    <xf numFmtId="0" fontId="0" fillId="3" borderId="9" xfId="0" applyFill="1" applyBorder="1"/>
    <xf numFmtId="0" fontId="1" fillId="3" borderId="1" xfId="0" applyFont="1" applyFill="1" applyBorder="1"/>
    <xf numFmtId="9" fontId="0" fillId="3" borderId="0" xfId="1" applyFont="1" applyFill="1" applyProtection="1"/>
    <xf numFmtId="0" fontId="23" fillId="2" borderId="3" xfId="0" applyFont="1" applyFill="1" applyBorder="1" applyProtection="1">
      <protection locked="0"/>
    </xf>
    <xf numFmtId="0" fontId="22" fillId="2" borderId="5" xfId="0" applyFont="1" applyFill="1" applyBorder="1" applyProtection="1">
      <protection locked="0"/>
    </xf>
    <xf numFmtId="0" fontId="22" fillId="2" borderId="3" xfId="0" applyFont="1" applyFill="1" applyBorder="1" applyProtection="1">
      <protection locked="0"/>
    </xf>
    <xf numFmtId="0" fontId="0" fillId="3" borderId="0" xfId="0" applyFill="1" applyAlignment="1">
      <alignment horizontal="right"/>
    </xf>
    <xf numFmtId="0" fontId="29" fillId="3" borderId="0" xfId="0" applyFont="1" applyFill="1" applyAlignment="1">
      <alignment vertical="center"/>
    </xf>
    <xf numFmtId="0" fontId="6" fillId="3" borderId="0" xfId="0" applyFont="1" applyFill="1" applyAlignment="1">
      <alignment horizontal="right" vertical="center"/>
    </xf>
    <xf numFmtId="0" fontId="0" fillId="7" borderId="4" xfId="0" applyFill="1" applyBorder="1"/>
    <xf numFmtId="0" fontId="5" fillId="3" borderId="0" xfId="0" applyFont="1" applyFill="1" applyAlignment="1">
      <alignment horizontal="right"/>
    </xf>
    <xf numFmtId="0" fontId="0" fillId="0" borderId="0" xfId="0" applyProtection="1">
      <protection locked="0"/>
    </xf>
    <xf numFmtId="0" fontId="0" fillId="0" borderId="5" xfId="0" applyBorder="1" applyProtection="1">
      <protection locked="0"/>
    </xf>
    <xf numFmtId="0" fontId="0" fillId="7" borderId="0" xfId="0" applyFill="1"/>
    <xf numFmtId="0" fontId="0" fillId="3" borderId="1" xfId="0" applyFill="1" applyBorder="1" applyAlignment="1">
      <alignment wrapText="1"/>
    </xf>
    <xf numFmtId="0" fontId="0" fillId="0" borderId="3" xfId="0" applyBorder="1" applyProtection="1">
      <protection locked="0"/>
    </xf>
    <xf numFmtId="0" fontId="27" fillId="3" borderId="0" xfId="0" applyFont="1" applyFill="1"/>
    <xf numFmtId="0" fontId="5" fillId="3" borderId="3" xfId="0" applyFont="1" applyFill="1" applyBorder="1"/>
    <xf numFmtId="0" fontId="27" fillId="3" borderId="10" xfId="0" applyFont="1" applyFill="1" applyBorder="1"/>
    <xf numFmtId="0" fontId="1" fillId="3" borderId="0" xfId="0" applyFont="1" applyFill="1" applyAlignment="1">
      <alignment horizontal="center"/>
    </xf>
    <xf numFmtId="0" fontId="30" fillId="3" borderId="0" xfId="0" applyFont="1" applyFill="1" applyAlignment="1">
      <alignment horizontal="center"/>
    </xf>
    <xf numFmtId="0" fontId="4" fillId="3" borderId="0" xfId="0" applyFont="1" applyFill="1" applyAlignment="1">
      <alignment horizontal="center"/>
    </xf>
    <xf numFmtId="9" fontId="0" fillId="3" borderId="0" xfId="1" applyFont="1" applyFill="1" applyAlignment="1" applyProtection="1">
      <alignment horizontal="center"/>
    </xf>
    <xf numFmtId="0" fontId="24" fillId="3" borderId="0" xfId="0" applyFont="1" applyFill="1"/>
    <xf numFmtId="0" fontId="24" fillId="3" borderId="0" xfId="0" applyFont="1" applyFill="1" applyAlignment="1">
      <alignment horizontal="center"/>
    </xf>
    <xf numFmtId="0" fontId="7" fillId="0" borderId="0" xfId="0" applyFont="1" applyAlignment="1">
      <alignment vertical="center"/>
    </xf>
    <xf numFmtId="0" fontId="7" fillId="0" borderId="0" xfId="0" applyFont="1" applyAlignment="1">
      <alignment horizontal="right" vertical="center"/>
    </xf>
    <xf numFmtId="0" fontId="31" fillId="0" borderId="0" xfId="0" applyFont="1"/>
    <xf numFmtId="0" fontId="32" fillId="3" borderId="0" xfId="0" applyFont="1" applyFill="1" applyAlignment="1">
      <alignment horizontal="center"/>
    </xf>
    <xf numFmtId="9" fontId="24" fillId="3" borderId="0" xfId="1" applyFont="1" applyFill="1" applyAlignment="1" applyProtection="1">
      <alignment horizontal="center"/>
    </xf>
    <xf numFmtId="0" fontId="6" fillId="3" borderId="0" xfId="0" applyFont="1" applyFill="1" applyAlignment="1">
      <alignment horizontal="center" vertical="center"/>
    </xf>
    <xf numFmtId="0" fontId="17" fillId="3" borderId="0" xfId="0" applyFont="1" applyFill="1" applyAlignment="1">
      <alignment horizontal="center" vertical="top" wrapText="1"/>
    </xf>
    <xf numFmtId="0" fontId="0" fillId="4" borderId="0" xfId="0" applyFill="1"/>
    <xf numFmtId="0" fontId="16" fillId="3" borderId="0" xfId="0" applyFont="1" applyFill="1" applyAlignment="1">
      <alignment vertical="center"/>
    </xf>
    <xf numFmtId="0" fontId="1" fillId="3" borderId="3" xfId="0" applyFont="1" applyFill="1" applyBorder="1" applyAlignment="1">
      <alignment wrapText="1"/>
    </xf>
    <xf numFmtId="0" fontId="13" fillId="3" borderId="4" xfId="0" applyFont="1" applyFill="1" applyBorder="1" applyAlignment="1">
      <alignment vertical="top" wrapText="1"/>
    </xf>
    <xf numFmtId="0" fontId="0" fillId="0" borderId="4" xfId="0" applyBorder="1"/>
    <xf numFmtId="0" fontId="13" fillId="3" borderId="3" xfId="0" applyFont="1" applyFill="1" applyBorder="1"/>
    <xf numFmtId="0" fontId="11" fillId="3" borderId="3" xfId="0" applyFont="1" applyFill="1" applyBorder="1"/>
    <xf numFmtId="0" fontId="11" fillId="3" borderId="0" xfId="0" applyFont="1" applyFill="1" applyAlignment="1">
      <alignment wrapText="1"/>
    </xf>
    <xf numFmtId="0" fontId="15" fillId="3" borderId="3" xfId="0" applyFont="1" applyFill="1" applyBorder="1" applyAlignment="1">
      <alignment vertical="center"/>
    </xf>
    <xf numFmtId="0" fontId="0" fillId="0" borderId="18" xfId="0" applyBorder="1"/>
    <xf numFmtId="0" fontId="5" fillId="8" borderId="24" xfId="0" applyFont="1" applyFill="1" applyBorder="1" applyAlignment="1" applyProtection="1">
      <alignment vertical="top"/>
      <protection locked="0"/>
    </xf>
    <xf numFmtId="0" fontId="5" fillId="8" borderId="18" xfId="0" applyFont="1" applyFill="1" applyBorder="1" applyAlignment="1" applyProtection="1">
      <alignment vertical="top"/>
      <protection locked="0"/>
    </xf>
    <xf numFmtId="10" fontId="1" fillId="3" borderId="0" xfId="0" applyNumberFormat="1" applyFont="1" applyFill="1"/>
    <xf numFmtId="0" fontId="4" fillId="3" borderId="0" xfId="0" applyFont="1" applyFill="1" applyAlignment="1">
      <alignment horizontal="right"/>
    </xf>
    <xf numFmtId="0" fontId="17" fillId="3" borderId="19" xfId="0" applyFont="1" applyFill="1" applyBorder="1" applyAlignment="1">
      <alignment horizontal="center" vertical="top" wrapText="1"/>
    </xf>
    <xf numFmtId="0" fontId="13" fillId="3" borderId="18" xfId="0" applyFont="1" applyFill="1" applyBorder="1" applyAlignment="1">
      <alignment wrapText="1"/>
    </xf>
    <xf numFmtId="0" fontId="16" fillId="3" borderId="11" xfId="0" applyFont="1" applyFill="1" applyBorder="1"/>
    <xf numFmtId="0" fontId="0" fillId="3" borderId="4" xfId="0" applyFill="1" applyBorder="1" applyProtection="1">
      <protection locked="0"/>
    </xf>
    <xf numFmtId="0" fontId="22" fillId="3" borderId="0" xfId="0" applyFont="1" applyFill="1" applyProtection="1">
      <protection locked="0"/>
    </xf>
    <xf numFmtId="0" fontId="22" fillId="3" borderId="11" xfId="0" applyFont="1" applyFill="1" applyBorder="1" applyProtection="1">
      <protection locked="0"/>
    </xf>
    <xf numFmtId="0" fontId="22" fillId="3" borderId="4" xfId="0" applyFont="1" applyFill="1" applyBorder="1" applyProtection="1">
      <protection locked="0"/>
    </xf>
    <xf numFmtId="0" fontId="36" fillId="3" borderId="3" xfId="0" applyFont="1" applyFill="1" applyBorder="1"/>
    <xf numFmtId="0" fontId="22" fillId="0" borderId="5" xfId="0" applyFont="1" applyBorder="1" applyProtection="1">
      <protection locked="0"/>
    </xf>
    <xf numFmtId="0" fontId="24" fillId="0" borderId="0" xfId="0" applyFont="1" applyAlignment="1">
      <alignment horizontal="center"/>
    </xf>
    <xf numFmtId="0" fontId="35" fillId="3" borderId="0" xfId="0" applyFont="1" applyFill="1" applyAlignment="1">
      <alignment horizontal="center" vertical="center" wrapText="1"/>
    </xf>
    <xf numFmtId="0" fontId="0" fillId="3" borderId="6" xfId="0" applyFill="1" applyBorder="1" applyProtection="1">
      <protection locked="0"/>
    </xf>
    <xf numFmtId="0" fontId="0" fillId="3" borderId="21" xfId="0" applyFill="1" applyBorder="1" applyProtection="1">
      <protection locked="0"/>
    </xf>
    <xf numFmtId="0" fontId="0" fillId="3" borderId="5" xfId="0" applyFill="1" applyBorder="1" applyProtection="1">
      <protection locked="0"/>
    </xf>
    <xf numFmtId="0" fontId="2" fillId="3" borderId="1" xfId="0" applyFont="1" applyFill="1" applyBorder="1"/>
    <xf numFmtId="0" fontId="2" fillId="3" borderId="3" xfId="0" applyFont="1" applyFill="1" applyBorder="1"/>
    <xf numFmtId="0" fontId="1" fillId="8" borderId="18" xfId="0" applyFont="1" applyFill="1" applyBorder="1"/>
    <xf numFmtId="0" fontId="0" fillId="8" borderId="18" xfId="0" applyFill="1" applyBorder="1"/>
    <xf numFmtId="0" fontId="0" fillId="8" borderId="18" xfId="0" applyFill="1" applyBorder="1" applyAlignment="1">
      <alignment wrapText="1"/>
    </xf>
    <xf numFmtId="0" fontId="25" fillId="8" borderId="18" xfId="2" applyFill="1" applyBorder="1" applyAlignment="1">
      <alignment wrapText="1"/>
    </xf>
    <xf numFmtId="0" fontId="25" fillId="8" borderId="18" xfId="2" applyFill="1" applyBorder="1"/>
    <xf numFmtId="0" fontId="6" fillId="3" borderId="0" xfId="0" applyFont="1" applyFill="1"/>
    <xf numFmtId="0" fontId="0" fillId="3" borderId="0" xfId="0" applyFill="1" applyAlignment="1">
      <alignment vertical="center"/>
    </xf>
    <xf numFmtId="0" fontId="19" fillId="3" borderId="0" xfId="0" applyFont="1" applyFill="1"/>
    <xf numFmtId="0" fontId="0" fillId="3" borderId="37" xfId="0" applyFill="1" applyBorder="1"/>
    <xf numFmtId="0" fontId="38" fillId="3" borderId="0" xfId="0" applyFont="1" applyFill="1"/>
    <xf numFmtId="0" fontId="1" fillId="3" borderId="4" xfId="0" applyFont="1" applyFill="1" applyBorder="1" applyAlignment="1">
      <alignment horizontal="left"/>
    </xf>
    <xf numFmtId="0" fontId="39" fillId="3" borderId="0" xfId="0" applyFont="1" applyFill="1"/>
    <xf numFmtId="0" fontId="39" fillId="3" borderId="14" xfId="0" applyFont="1" applyFill="1" applyBorder="1"/>
    <xf numFmtId="0" fontId="39" fillId="3" borderId="13" xfId="0" applyFont="1" applyFill="1" applyBorder="1"/>
    <xf numFmtId="0" fontId="39" fillId="3" borderId="12" xfId="0" applyFont="1" applyFill="1" applyBorder="1"/>
    <xf numFmtId="0" fontId="39" fillId="3" borderId="11" xfId="0" applyFont="1" applyFill="1" applyBorder="1"/>
    <xf numFmtId="0" fontId="40" fillId="8" borderId="6" xfId="0" applyFont="1" applyFill="1" applyBorder="1" applyAlignment="1" applyProtection="1">
      <alignment vertical="top" wrapText="1"/>
      <protection locked="0"/>
    </xf>
    <xf numFmtId="0" fontId="39" fillId="3" borderId="28" xfId="0" applyFont="1" applyFill="1" applyBorder="1"/>
    <xf numFmtId="0" fontId="39" fillId="2" borderId="18" xfId="0" applyFont="1" applyFill="1" applyBorder="1" applyProtection="1">
      <protection locked="0"/>
    </xf>
    <xf numFmtId="0" fontId="41" fillId="3" borderId="20" xfId="0" applyFont="1" applyFill="1" applyBorder="1"/>
    <xf numFmtId="0" fontId="39" fillId="3" borderId="20" xfId="0" applyFont="1" applyFill="1" applyBorder="1"/>
    <xf numFmtId="0" fontId="42" fillId="3" borderId="22" xfId="0" applyFont="1" applyFill="1" applyBorder="1"/>
    <xf numFmtId="0" fontId="41" fillId="3" borderId="18" xfId="0" applyFont="1" applyFill="1" applyBorder="1"/>
    <xf numFmtId="0" fontId="39" fillId="3" borderId="26" xfId="0" applyFont="1" applyFill="1" applyBorder="1"/>
    <xf numFmtId="0" fontId="39" fillId="3" borderId="27" xfId="0" applyFont="1" applyFill="1" applyBorder="1"/>
    <xf numFmtId="0" fontId="41" fillId="3" borderId="18" xfId="0" applyFont="1" applyFill="1" applyBorder="1" applyAlignment="1">
      <alignment vertical="center"/>
    </xf>
    <xf numFmtId="0" fontId="41" fillId="3" borderId="2" xfId="0" applyFont="1" applyFill="1" applyBorder="1" applyAlignment="1">
      <alignment vertical="center"/>
    </xf>
    <xf numFmtId="0" fontId="39" fillId="3" borderId="6" xfId="0" applyFont="1" applyFill="1" applyBorder="1"/>
    <xf numFmtId="0" fontId="39" fillId="2" borderId="20" xfId="0" applyFont="1" applyFill="1" applyBorder="1" applyProtection="1">
      <protection locked="0"/>
    </xf>
    <xf numFmtId="0" fontId="39" fillId="3" borderId="11" xfId="0" applyFont="1" applyFill="1" applyBorder="1" applyAlignment="1">
      <alignment vertical="center"/>
    </xf>
    <xf numFmtId="0" fontId="39" fillId="3" borderId="2" xfId="0" applyFont="1" applyFill="1" applyBorder="1"/>
    <xf numFmtId="0" fontId="41" fillId="3" borderId="0" xfId="0" applyFont="1" applyFill="1"/>
    <xf numFmtId="0" fontId="42" fillId="3" borderId="5" xfId="0" applyFont="1" applyFill="1" applyBorder="1"/>
    <xf numFmtId="0" fontId="42" fillId="3" borderId="1" xfId="0" applyFont="1" applyFill="1" applyBorder="1"/>
    <xf numFmtId="0" fontId="39" fillId="3" borderId="11" xfId="0" applyFont="1" applyFill="1" applyBorder="1" applyAlignment="1">
      <alignment horizontal="left" vertical="center" indent="1"/>
    </xf>
    <xf numFmtId="49" fontId="44" fillId="3" borderId="21" xfId="0" applyNumberFormat="1" applyFont="1" applyFill="1" applyBorder="1" applyAlignment="1">
      <alignment horizontal="center" vertical="center" wrapText="1"/>
    </xf>
    <xf numFmtId="0" fontId="45" fillId="3" borderId="11" xfId="0" applyFont="1" applyFill="1" applyBorder="1"/>
    <xf numFmtId="49" fontId="41" fillId="3" borderId="0" xfId="0" applyNumberFormat="1" applyFont="1" applyFill="1"/>
    <xf numFmtId="0" fontId="39" fillId="3" borderId="7" xfId="0" applyFont="1" applyFill="1" applyBorder="1"/>
    <xf numFmtId="0" fontId="39" fillId="6" borderId="0" xfId="0" applyFont="1" applyFill="1"/>
    <xf numFmtId="0" fontId="49" fillId="3" borderId="0" xfId="0" applyFont="1" applyFill="1"/>
    <xf numFmtId="9" fontId="39" fillId="3" borderId="0" xfId="4" applyFont="1" applyFill="1"/>
    <xf numFmtId="0" fontId="50" fillId="3" borderId="0" xfId="0" applyFont="1" applyFill="1"/>
    <xf numFmtId="0" fontId="42" fillId="3" borderId="0" xfId="0" applyFont="1" applyFill="1"/>
    <xf numFmtId="0" fontId="39" fillId="3" borderId="8" xfId="0" applyFont="1" applyFill="1" applyBorder="1"/>
    <xf numFmtId="0" fontId="39" fillId="3" borderId="4" xfId="0" applyFont="1" applyFill="1" applyBorder="1"/>
    <xf numFmtId="0" fontId="39" fillId="4" borderId="0" xfId="0" applyFont="1" applyFill="1"/>
    <xf numFmtId="0" fontId="39" fillId="2" borderId="4" xfId="0" applyFont="1" applyFill="1" applyBorder="1" applyProtection="1">
      <protection locked="0"/>
    </xf>
    <xf numFmtId="0" fontId="39" fillId="3" borderId="4" xfId="0" applyFont="1" applyFill="1" applyBorder="1" applyAlignment="1">
      <alignment wrapText="1"/>
    </xf>
    <xf numFmtId="0" fontId="39" fillId="2" borderId="25" xfId="0" applyFont="1" applyFill="1" applyBorder="1" applyProtection="1">
      <protection locked="0"/>
    </xf>
    <xf numFmtId="0" fontId="41" fillId="3" borderId="4" xfId="0" applyFont="1" applyFill="1" applyBorder="1"/>
    <xf numFmtId="0" fontId="43" fillId="3" borderId="4" xfId="0" applyFont="1" applyFill="1" applyBorder="1" applyAlignment="1">
      <alignment wrapText="1"/>
    </xf>
    <xf numFmtId="0" fontId="42" fillId="3" borderId="4" xfId="0" applyFont="1" applyFill="1" applyBorder="1"/>
    <xf numFmtId="0" fontId="39" fillId="3" borderId="23" xfId="0" applyFont="1" applyFill="1" applyBorder="1"/>
    <xf numFmtId="0" fontId="39" fillId="3" borderId="0" xfId="0" applyFont="1" applyFill="1" applyProtection="1">
      <protection locked="0"/>
    </xf>
    <xf numFmtId="0" fontId="39" fillId="3" borderId="24" xfId="0" applyFont="1" applyFill="1" applyBorder="1" applyProtection="1">
      <protection locked="0"/>
    </xf>
    <xf numFmtId="0" fontId="39" fillId="3" borderId="25" xfId="0" applyFont="1" applyFill="1" applyBorder="1"/>
    <xf numFmtId="0" fontId="39" fillId="3" borderId="10" xfId="0" applyFont="1" applyFill="1" applyBorder="1"/>
    <xf numFmtId="0" fontId="42" fillId="3" borderId="25" xfId="0" applyFont="1" applyFill="1" applyBorder="1"/>
    <xf numFmtId="0" fontId="39" fillId="3" borderId="24" xfId="0" applyFont="1" applyFill="1" applyBorder="1"/>
    <xf numFmtId="0" fontId="39" fillId="3" borderId="21" xfId="0" applyFont="1" applyFill="1" applyBorder="1"/>
    <xf numFmtId="0" fontId="51" fillId="3" borderId="0" xfId="0" applyFont="1" applyFill="1" applyAlignment="1">
      <alignment vertical="top" wrapText="1"/>
    </xf>
    <xf numFmtId="0" fontId="51" fillId="3" borderId="11" xfId="0" applyFont="1" applyFill="1" applyBorder="1" applyAlignment="1">
      <alignment vertical="top" wrapText="1"/>
    </xf>
    <xf numFmtId="49" fontId="43" fillId="0" borderId="18" xfId="0" applyNumberFormat="1" applyFont="1" applyBorder="1" applyAlignment="1">
      <alignment vertical="center" wrapText="1"/>
    </xf>
    <xf numFmtId="0" fontId="51" fillId="3" borderId="10" xfId="0" applyFont="1" applyFill="1" applyBorder="1" applyAlignment="1">
      <alignment vertical="top" wrapText="1"/>
    </xf>
    <xf numFmtId="0" fontId="43" fillId="3" borderId="0" xfId="0" applyFont="1" applyFill="1" applyAlignment="1">
      <alignment horizontal="left" vertical="center" wrapText="1"/>
    </xf>
    <xf numFmtId="0" fontId="52" fillId="3" borderId="18" xfId="0" applyFont="1" applyFill="1" applyBorder="1" applyAlignment="1">
      <alignment vertical="center" wrapText="1"/>
    </xf>
    <xf numFmtId="0" fontId="39" fillId="0" borderId="21" xfId="0" applyFont="1" applyBorder="1" applyProtection="1">
      <protection locked="0"/>
    </xf>
    <xf numFmtId="0" fontId="46" fillId="8" borderId="18" xfId="0" applyFont="1" applyFill="1" applyBorder="1" applyAlignment="1">
      <alignment vertical="center" wrapText="1"/>
    </xf>
    <xf numFmtId="0" fontId="47" fillId="3" borderId="0" xfId="0" applyFont="1" applyFill="1" applyAlignment="1">
      <alignment horizontal="center"/>
    </xf>
    <xf numFmtId="0" fontId="39" fillId="3" borderId="9" xfId="0" applyFont="1" applyFill="1" applyBorder="1"/>
    <xf numFmtId="0" fontId="39" fillId="2" borderId="0" xfId="0" applyFont="1" applyFill="1" applyProtection="1">
      <protection locked="0"/>
    </xf>
    <xf numFmtId="0" fontId="38" fillId="3" borderId="3" xfId="0" applyFont="1" applyFill="1" applyBorder="1"/>
    <xf numFmtId="0" fontId="11" fillId="3" borderId="3" xfId="0" applyFont="1" applyFill="1" applyBorder="1" applyAlignment="1">
      <alignment horizontal="left"/>
    </xf>
    <xf numFmtId="0" fontId="0" fillId="2" borderId="0" xfId="0" applyFill="1"/>
    <xf numFmtId="0" fontId="0" fillId="3" borderId="3" xfId="0" applyFill="1" applyBorder="1" applyAlignment="1">
      <alignment wrapText="1"/>
    </xf>
    <xf numFmtId="0" fontId="54" fillId="3" borderId="0" xfId="0" applyFont="1" applyFill="1"/>
    <xf numFmtId="0" fontId="55" fillId="0" borderId="0" xfId="0" applyFont="1"/>
    <xf numFmtId="0" fontId="56" fillId="0" borderId="0" xfId="0" applyFont="1"/>
    <xf numFmtId="0" fontId="57" fillId="0" borderId="0" xfId="0" applyFont="1"/>
    <xf numFmtId="0" fontId="58" fillId="0" borderId="0" xfId="0" applyFont="1"/>
    <xf numFmtId="0" fontId="59" fillId="0" borderId="0" xfId="0" applyFont="1"/>
    <xf numFmtId="0" fontId="59" fillId="0" borderId="0" xfId="0" applyFont="1" applyAlignment="1">
      <alignment vertical="center"/>
    </xf>
    <xf numFmtId="0" fontId="56" fillId="5" borderId="41" xfId="0" applyFont="1" applyFill="1" applyBorder="1" applyProtection="1">
      <protection locked="0"/>
    </xf>
    <xf numFmtId="0" fontId="57" fillId="0" borderId="42" xfId="0" applyFont="1" applyBorder="1"/>
    <xf numFmtId="0" fontId="56" fillId="0" borderId="42" xfId="0" applyFont="1" applyBorder="1"/>
    <xf numFmtId="0" fontId="57" fillId="0" borderId="43" xfId="0" applyFont="1" applyBorder="1"/>
    <xf numFmtId="0" fontId="60" fillId="0" borderId="42" xfId="0" applyFont="1" applyBorder="1"/>
    <xf numFmtId="0" fontId="0" fillId="9" borderId="0" xfId="0" applyFill="1"/>
    <xf numFmtId="0" fontId="0" fillId="0" borderId="0" xfId="0" applyAlignment="1">
      <alignment wrapText="1"/>
    </xf>
    <xf numFmtId="0" fontId="27" fillId="0" borderId="0" xfId="0" applyFont="1"/>
    <xf numFmtId="0" fontId="62" fillId="0" borderId="0" xfId="0" applyFont="1"/>
    <xf numFmtId="0" fontId="27" fillId="0" borderId="0" xfId="0" applyFont="1" applyAlignment="1">
      <alignment wrapText="1"/>
    </xf>
    <xf numFmtId="0" fontId="68" fillId="0" borderId="0" xfId="0" applyFont="1" applyAlignment="1">
      <alignment wrapText="1"/>
    </xf>
    <xf numFmtId="0" fontId="39" fillId="3" borderId="25" xfId="0" applyFont="1" applyFill="1" applyBorder="1" applyAlignment="1">
      <alignment wrapText="1"/>
    </xf>
    <xf numFmtId="0" fontId="48" fillId="3" borderId="13" xfId="0" applyFont="1" applyFill="1" applyBorder="1" applyAlignment="1">
      <alignment vertical="center"/>
    </xf>
    <xf numFmtId="0" fontId="39" fillId="0" borderId="13" xfId="0" applyFont="1" applyBorder="1"/>
    <xf numFmtId="0" fontId="39" fillId="3" borderId="18" xfId="0" applyFont="1" applyFill="1" applyBorder="1"/>
    <xf numFmtId="0" fontId="6" fillId="3" borderId="13" xfId="0" applyFont="1" applyFill="1" applyBorder="1" applyAlignment="1">
      <alignment vertical="center"/>
    </xf>
    <xf numFmtId="0" fontId="71" fillId="0" borderId="0" xfId="0" applyFont="1"/>
    <xf numFmtId="0" fontId="64" fillId="0" borderId="0" xfId="0" applyFont="1"/>
    <xf numFmtId="9" fontId="64" fillId="0" borderId="0" xfId="1" applyFont="1"/>
    <xf numFmtId="0" fontId="63" fillId="0" borderId="0" xfId="0" applyFont="1"/>
    <xf numFmtId="9" fontId="63" fillId="0" borderId="0" xfId="1" applyFont="1"/>
    <xf numFmtId="10" fontId="64" fillId="0" borderId="0" xfId="0" applyNumberFormat="1" applyFont="1"/>
    <xf numFmtId="0" fontId="0" fillId="0" borderId="21"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15" xfId="0" applyBorder="1" applyAlignment="1">
      <alignment horizontal="center"/>
    </xf>
    <xf numFmtId="0" fontId="0" fillId="0" borderId="6" xfId="0" applyBorder="1" applyAlignment="1">
      <alignment horizontal="center"/>
    </xf>
    <xf numFmtId="0" fontId="0" fillId="0" borderId="1" xfId="0" applyBorder="1" applyAlignment="1">
      <alignment horizontal="center"/>
    </xf>
    <xf numFmtId="0" fontId="61" fillId="3" borderId="3" xfId="0" applyFont="1" applyFill="1" applyBorder="1" applyAlignment="1">
      <alignment horizontal="left" indent="1"/>
    </xf>
    <xf numFmtId="0" fontId="65" fillId="3" borderId="3" xfId="0" applyFont="1" applyFill="1" applyBorder="1" applyAlignment="1">
      <alignment horizontal="left" indent="1"/>
    </xf>
    <xf numFmtId="0" fontId="61" fillId="3" borderId="38" xfId="0" applyFont="1" applyFill="1" applyBorder="1" applyAlignment="1">
      <alignment horizontal="left"/>
    </xf>
    <xf numFmtId="0" fontId="61" fillId="3" borderId="39" xfId="0" applyFont="1" applyFill="1" applyBorder="1" applyAlignment="1">
      <alignment horizontal="left"/>
    </xf>
    <xf numFmtId="0" fontId="61" fillId="3" borderId="40" xfId="0" applyFont="1" applyFill="1" applyBorder="1" applyAlignment="1">
      <alignment horizontal="left"/>
    </xf>
    <xf numFmtId="0" fontId="56" fillId="5" borderId="41" xfId="0" applyFont="1" applyFill="1" applyBorder="1" applyAlignment="1" applyProtection="1">
      <alignment horizontal="left"/>
      <protection locked="0"/>
    </xf>
    <xf numFmtId="0" fontId="56" fillId="5" borderId="42" xfId="0" applyFont="1" applyFill="1" applyBorder="1" applyAlignment="1" applyProtection="1">
      <alignment horizontal="left"/>
      <protection locked="0"/>
    </xf>
    <xf numFmtId="0" fontId="69" fillId="0" borderId="0" xfId="0" applyFont="1" applyAlignment="1">
      <alignment horizontal="left"/>
    </xf>
    <xf numFmtId="0" fontId="70" fillId="0" borderId="0" xfId="0" applyFont="1" applyAlignment="1">
      <alignment horizontal="left"/>
    </xf>
    <xf numFmtId="0" fontId="67" fillId="0" borderId="0" xfId="0" applyFont="1" applyAlignment="1">
      <alignment horizontal="left" vertical="top" wrapText="1"/>
    </xf>
    <xf numFmtId="0" fontId="66" fillId="0" borderId="0" xfId="0" applyFont="1" applyAlignment="1">
      <alignment horizontal="left" vertical="top"/>
    </xf>
    <xf numFmtId="0" fontId="0" fillId="0" borderId="0" xfId="0" applyAlignment="1">
      <alignment horizontal="center"/>
    </xf>
    <xf numFmtId="0" fontId="0" fillId="0" borderId="15" xfId="0" applyBorder="1" applyAlignment="1">
      <alignment horizontal="left"/>
    </xf>
    <xf numFmtId="0" fontId="33" fillId="5" borderId="33" xfId="0" applyFont="1" applyFill="1" applyBorder="1" applyAlignment="1">
      <alignment horizontal="center" vertical="center"/>
    </xf>
    <xf numFmtId="0" fontId="26" fillId="5" borderId="34" xfId="0" applyFont="1" applyFill="1" applyBorder="1" applyAlignment="1">
      <alignment horizontal="center" vertical="center"/>
    </xf>
    <xf numFmtId="0" fontId="26" fillId="5" borderId="35" xfId="0" applyFont="1" applyFill="1" applyBorder="1" applyAlignment="1">
      <alignment horizontal="center" vertical="center"/>
    </xf>
    <xf numFmtId="0" fontId="26" fillId="5" borderId="29" xfId="0" applyFont="1" applyFill="1" applyBorder="1" applyAlignment="1">
      <alignment horizontal="center" vertical="center"/>
    </xf>
    <xf numFmtId="0" fontId="26" fillId="5" borderId="30" xfId="0" applyFont="1" applyFill="1" applyBorder="1" applyAlignment="1">
      <alignment horizontal="center" vertical="center"/>
    </xf>
    <xf numFmtId="0" fontId="26" fillId="5" borderId="36" xfId="0" applyFont="1" applyFill="1" applyBorder="1" applyAlignment="1">
      <alignment horizontal="center" vertical="center"/>
    </xf>
    <xf numFmtId="0" fontId="0" fillId="5" borderId="20" xfId="0" applyFill="1" applyBorder="1" applyAlignment="1">
      <alignment horizontal="left" vertical="top" wrapText="1"/>
    </xf>
    <xf numFmtId="0" fontId="0" fillId="5" borderId="18" xfId="0" applyFill="1" applyBorder="1" applyAlignment="1">
      <alignment horizontal="left" vertical="top" wrapText="1"/>
    </xf>
    <xf numFmtId="0" fontId="0" fillId="5" borderId="22" xfId="0" applyFill="1" applyBorder="1" applyAlignment="1">
      <alignment horizontal="left" vertical="top" wrapText="1"/>
    </xf>
    <xf numFmtId="0" fontId="0" fillId="5" borderId="31" xfId="0" applyFill="1" applyBorder="1" applyAlignment="1">
      <alignment horizontal="left" vertical="top" wrapText="1"/>
    </xf>
    <xf numFmtId="0" fontId="0" fillId="5" borderId="30" xfId="0" applyFill="1" applyBorder="1" applyAlignment="1">
      <alignment horizontal="left" vertical="top" wrapText="1"/>
    </xf>
    <xf numFmtId="0" fontId="0" fillId="5" borderId="32" xfId="0" applyFill="1" applyBorder="1" applyAlignment="1">
      <alignment horizontal="left" vertical="top" wrapText="1"/>
    </xf>
    <xf numFmtId="0" fontId="28" fillId="5" borderId="6" xfId="0" applyFont="1" applyFill="1" applyBorder="1" applyAlignment="1">
      <alignment horizontal="center" vertical="center"/>
    </xf>
    <xf numFmtId="0" fontId="26" fillId="5" borderId="24" xfId="0" applyFont="1" applyFill="1" applyBorder="1" applyAlignment="1">
      <alignment horizontal="center" vertical="center"/>
    </xf>
    <xf numFmtId="0" fontId="26" fillId="5" borderId="5" xfId="0" applyFont="1" applyFill="1" applyBorder="1" applyAlignment="1">
      <alignment horizontal="center" vertical="center"/>
    </xf>
    <xf numFmtId="0" fontId="48" fillId="3" borderId="0" xfId="0" applyFont="1" applyFill="1" applyAlignment="1">
      <alignment horizontal="center" vertical="center"/>
    </xf>
    <xf numFmtId="49" fontId="47" fillId="3" borderId="0" xfId="0" applyNumberFormat="1" applyFont="1" applyFill="1" applyAlignment="1">
      <alignment horizontal="center" vertical="center"/>
    </xf>
    <xf numFmtId="0" fontId="46" fillId="8" borderId="22" xfId="0" applyFont="1" applyFill="1" applyBorder="1" applyAlignment="1">
      <alignment horizontal="left" vertical="center" wrapText="1"/>
    </xf>
    <xf numFmtId="0" fontId="46" fillId="8" borderId="20" xfId="0" applyFont="1" applyFill="1" applyBorder="1" applyAlignment="1">
      <alignment horizontal="left" vertical="center" wrapText="1"/>
    </xf>
    <xf numFmtId="49" fontId="44" fillId="0" borderId="22" xfId="0" applyNumberFormat="1" applyFont="1" applyBorder="1" applyAlignment="1">
      <alignment horizontal="center" vertical="center" wrapText="1"/>
    </xf>
    <xf numFmtId="49" fontId="44" fillId="0" borderId="20" xfId="0" applyNumberFormat="1" applyFont="1" applyBorder="1" applyAlignment="1">
      <alignment horizontal="center" vertical="center" wrapText="1"/>
    </xf>
    <xf numFmtId="49" fontId="43" fillId="3" borderId="18" xfId="0" applyNumberFormat="1" applyFont="1" applyFill="1" applyBorder="1" applyAlignment="1">
      <alignment horizontal="center" wrapText="1"/>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0" xfId="0" applyFont="1" applyFill="1" applyAlignment="1">
      <alignment horizontal="center" vertical="center"/>
    </xf>
    <xf numFmtId="0" fontId="16" fillId="3" borderId="0" xfId="0" applyFont="1" applyFill="1" applyAlignment="1">
      <alignment horizontal="center" vertical="center"/>
    </xf>
    <xf numFmtId="0" fontId="1" fillId="3" borderId="0" xfId="0" applyFont="1" applyFill="1" applyAlignment="1">
      <alignment horizontal="left" vertical="top" wrapText="1"/>
    </xf>
    <xf numFmtId="0" fontId="11" fillId="3" borderId="3" xfId="0" applyFont="1" applyFill="1" applyBorder="1" applyAlignment="1">
      <alignment horizontal="left" vertical="top" wrapText="1"/>
    </xf>
    <xf numFmtId="0" fontId="11" fillId="3" borderId="4" xfId="0" applyFont="1" applyFill="1" applyBorder="1" applyAlignment="1">
      <alignment horizontal="left" vertical="top" wrapText="1"/>
    </xf>
    <xf numFmtId="0" fontId="13" fillId="3" borderId="5" xfId="0" applyFont="1" applyFill="1" applyBorder="1" applyAlignment="1">
      <alignment horizontal="left" vertical="top" wrapText="1"/>
    </xf>
    <xf numFmtId="0" fontId="13" fillId="3" borderId="6" xfId="0" applyFont="1" applyFill="1" applyBorder="1" applyAlignment="1">
      <alignment horizontal="left" vertical="top" wrapText="1"/>
    </xf>
    <xf numFmtId="0" fontId="0" fillId="2" borderId="3" xfId="0" applyFill="1" applyBorder="1" applyAlignment="1" applyProtection="1">
      <alignment horizontal="left"/>
      <protection locked="0"/>
    </xf>
    <xf numFmtId="0" fontId="0" fillId="2" borderId="4" xfId="0" applyFill="1" applyBorder="1" applyAlignment="1" applyProtection="1">
      <alignment horizontal="left"/>
      <protection locked="0"/>
    </xf>
    <xf numFmtId="0" fontId="18" fillId="3" borderId="0" xfId="0" applyFont="1" applyFill="1" applyAlignment="1">
      <alignment horizontal="center"/>
    </xf>
    <xf numFmtId="0" fontId="5" fillId="3" borderId="0" xfId="0" applyFont="1" applyFill="1" applyAlignment="1">
      <alignment horizontal="left" vertical="top" wrapText="1"/>
    </xf>
    <xf numFmtId="0" fontId="17" fillId="3" borderId="22" xfId="0" applyFont="1" applyFill="1" applyBorder="1" applyAlignment="1">
      <alignment horizontal="center" vertical="top" wrapText="1"/>
    </xf>
    <xf numFmtId="0" fontId="17" fillId="3" borderId="20" xfId="0" applyFont="1" applyFill="1" applyBorder="1" applyAlignment="1">
      <alignment horizontal="center" vertical="top" wrapText="1"/>
    </xf>
    <xf numFmtId="0" fontId="35" fillId="3" borderId="22" xfId="0" applyFont="1" applyFill="1" applyBorder="1" applyAlignment="1">
      <alignment horizontal="center" vertical="top" wrapText="1"/>
    </xf>
    <xf numFmtId="0" fontId="35" fillId="3" borderId="20" xfId="0" applyFont="1" applyFill="1" applyBorder="1" applyAlignment="1">
      <alignment horizontal="center" vertical="top" wrapText="1"/>
    </xf>
    <xf numFmtId="0" fontId="13" fillId="3" borderId="23" xfId="0" applyFont="1" applyFill="1" applyBorder="1" applyAlignment="1">
      <alignment horizontal="center" vertical="top" wrapText="1"/>
    </xf>
    <xf numFmtId="0" fontId="13" fillId="3" borderId="24" xfId="0" applyFont="1" applyFill="1" applyBorder="1" applyAlignment="1">
      <alignment horizontal="center" vertical="top" wrapText="1"/>
    </xf>
    <xf numFmtId="0" fontId="0" fillId="3" borderId="1" xfId="0" applyFill="1" applyBorder="1" applyAlignment="1">
      <alignment horizontal="center"/>
    </xf>
    <xf numFmtId="0" fontId="0" fillId="3" borderId="2" xfId="0"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3" borderId="6" xfId="0" applyFill="1" applyBorder="1" applyAlignment="1">
      <alignment horizontal="center"/>
    </xf>
    <xf numFmtId="0" fontId="5" fillId="3" borderId="22" xfId="0" applyFont="1" applyFill="1" applyBorder="1" applyAlignment="1">
      <alignment horizontal="left" vertical="top" wrapText="1"/>
    </xf>
    <xf numFmtId="0" fontId="5" fillId="3" borderId="20" xfId="0" applyFont="1" applyFill="1" applyBorder="1" applyAlignment="1">
      <alignment horizontal="left" vertical="top" wrapText="1"/>
    </xf>
    <xf numFmtId="0" fontId="34" fillId="8" borderId="22" xfId="0" applyFont="1" applyFill="1" applyBorder="1" applyAlignment="1">
      <alignment horizontal="left" vertical="center" wrapText="1"/>
    </xf>
    <xf numFmtId="0" fontId="34" fillId="8" borderId="20" xfId="0" applyFont="1" applyFill="1" applyBorder="1" applyAlignment="1">
      <alignment horizontal="left" vertical="center" wrapText="1"/>
    </xf>
    <xf numFmtId="0" fontId="35" fillId="3" borderId="22" xfId="0" applyFont="1" applyFill="1" applyBorder="1" applyAlignment="1">
      <alignment horizontal="center" vertical="center" wrapText="1"/>
    </xf>
    <xf numFmtId="0" fontId="35" fillId="3" borderId="20" xfId="0" applyFont="1" applyFill="1" applyBorder="1" applyAlignment="1">
      <alignment horizontal="center" vertical="center" wrapText="1"/>
    </xf>
    <xf numFmtId="0" fontId="1" fillId="3" borderId="21" xfId="0" applyFont="1" applyFill="1" applyBorder="1" applyAlignment="1">
      <alignment horizontal="left"/>
    </xf>
    <xf numFmtId="0" fontId="1" fillId="3" borderId="2" xfId="0" applyFont="1" applyFill="1" applyBorder="1" applyAlignment="1">
      <alignment horizontal="left"/>
    </xf>
    <xf numFmtId="0" fontId="6" fillId="3" borderId="9" xfId="0" applyFont="1" applyFill="1" applyBorder="1" applyAlignment="1">
      <alignment horizontal="center" vertical="center"/>
    </xf>
    <xf numFmtId="0" fontId="6" fillId="3" borderId="11" xfId="0" applyFont="1" applyFill="1" applyBorder="1" applyAlignment="1">
      <alignment horizontal="center" vertical="center"/>
    </xf>
    <xf numFmtId="0" fontId="16" fillId="3" borderId="0" xfId="0" applyFont="1" applyFill="1" applyAlignment="1">
      <alignment horizontal="center"/>
    </xf>
    <xf numFmtId="0" fontId="0" fillId="3" borderId="15" xfId="0" applyFill="1" applyBorder="1" applyAlignment="1">
      <alignment horizontal="center"/>
    </xf>
    <xf numFmtId="0" fontId="53" fillId="3" borderId="1" xfId="0" applyFont="1" applyFill="1" applyBorder="1" applyAlignment="1">
      <alignment horizontal="center" vertical="center"/>
    </xf>
    <xf numFmtId="0" fontId="53" fillId="3" borderId="21" xfId="0" applyFont="1" applyFill="1" applyBorder="1" applyAlignment="1">
      <alignment horizontal="center" vertical="center"/>
    </xf>
    <xf numFmtId="0" fontId="53" fillId="3" borderId="2" xfId="0" applyFont="1" applyFill="1" applyBorder="1" applyAlignment="1">
      <alignment horizontal="center" vertical="center"/>
    </xf>
    <xf numFmtId="0" fontId="53" fillId="3" borderId="3" xfId="0" applyFont="1" applyFill="1" applyBorder="1" applyAlignment="1">
      <alignment horizontal="center" vertical="center"/>
    </xf>
    <xf numFmtId="0" fontId="53" fillId="3" borderId="0" xfId="0" applyFont="1" applyFill="1" applyAlignment="1">
      <alignment horizontal="center" vertical="center"/>
    </xf>
    <xf numFmtId="0" fontId="53" fillId="3" borderId="4" xfId="0" applyFont="1" applyFill="1" applyBorder="1" applyAlignment="1">
      <alignment horizontal="center" vertical="center"/>
    </xf>
    <xf numFmtId="0" fontId="53" fillId="3" borderId="5" xfId="0" applyFont="1" applyFill="1" applyBorder="1" applyAlignment="1">
      <alignment horizontal="center" vertical="center"/>
    </xf>
    <xf numFmtId="0" fontId="53" fillId="3" borderId="15" xfId="0" applyFont="1" applyFill="1" applyBorder="1" applyAlignment="1">
      <alignment horizontal="center" vertical="center"/>
    </xf>
    <xf numFmtId="0" fontId="53" fillId="3" borderId="6" xfId="0" applyFont="1" applyFill="1" applyBorder="1" applyAlignment="1">
      <alignment horizontal="center" vertical="center"/>
    </xf>
    <xf numFmtId="0" fontId="19" fillId="3" borderId="0" xfId="0" applyFont="1" applyFill="1" applyAlignment="1">
      <alignment horizontal="center" vertical="center"/>
    </xf>
    <xf numFmtId="0" fontId="19" fillId="3" borderId="0" xfId="0" applyFont="1" applyFill="1" applyAlignment="1">
      <alignment horizontal="center"/>
    </xf>
  </cellXfs>
  <cellStyles count="5">
    <cellStyle name="Link" xfId="2" builtinId="8"/>
    <cellStyle name="Link 2" xfId="3" xr:uid="{37C1DE2E-598D-4D2A-A8A6-3E80258CF3B7}"/>
    <cellStyle name="Prozent" xfId="1" builtinId="5"/>
    <cellStyle name="Prozent 2" xfId="4" xr:uid="{9F95E935-22C7-4C1F-BC58-7E6CFE8F97A7}"/>
    <cellStyle name="Standard" xfId="0" builtinId="0"/>
  </cellStyles>
  <dxfs count="0"/>
  <tableStyles count="0" defaultTableStyle="TableStyleMedium2" defaultPivotStyle="PivotStyleLight16"/>
  <colors>
    <mruColors>
      <color rgb="FF003959"/>
      <color rgb="FF009FE3"/>
      <color rgb="FF4AC0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4.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10.xml"/><Relationship Id="rId1" Type="http://schemas.microsoft.com/office/2011/relationships/chartStyle" Target="style10.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20.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12.xml"/><Relationship Id="rId1" Type="http://schemas.microsoft.com/office/2011/relationships/chartStyle" Target="style12.xml"/></Relationships>
</file>

<file path=xl/charts/_rels/chart22.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23.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24.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25.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26.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27.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8.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9.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3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31.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21.xml"/><Relationship Id="rId1" Type="http://schemas.microsoft.com/office/2011/relationships/chartStyle" Target="style21.xml"/></Relationships>
</file>

<file path=xl/charts/_rels/chart32.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22.xml"/><Relationship Id="rId1" Type="http://schemas.microsoft.com/office/2011/relationships/chartStyle" Target="style22.xml"/></Relationships>
</file>

<file path=xl/charts/_rels/chart33.xml.rels><?xml version="1.0" encoding="UTF-8" standalone="yes"?>
<Relationships xmlns="http://schemas.openxmlformats.org/package/2006/relationships"><Relationship Id="rId3" Type="http://schemas.openxmlformats.org/officeDocument/2006/relationships/chartUserShapes" Target="../drawings/drawing22.xml"/><Relationship Id="rId2" Type="http://schemas.microsoft.com/office/2011/relationships/chartColorStyle" Target="colors23.xml"/><Relationship Id="rId1" Type="http://schemas.microsoft.com/office/2011/relationships/chartStyle" Target="style23.xml"/></Relationships>
</file>

<file path=xl/charts/_rels/chart34.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24.xml"/><Relationship Id="rId1" Type="http://schemas.microsoft.com/office/2011/relationships/chartStyle" Target="style24.xml"/></Relationships>
</file>

<file path=xl/charts/_rels/chart35.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25.xml"/><Relationship Id="rId1" Type="http://schemas.microsoft.com/office/2011/relationships/chartStyle" Target="style25.xml"/></Relationships>
</file>

<file path=xl/charts/_rels/chart3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3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3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3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4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41.xml.rels><?xml version="1.0" encoding="UTF-8" standalone="yes"?>
<Relationships xmlns="http://schemas.openxmlformats.org/package/2006/relationships"><Relationship Id="rId3" Type="http://schemas.openxmlformats.org/officeDocument/2006/relationships/chartUserShapes" Target="../drawings/drawing26.xml"/><Relationship Id="rId2" Type="http://schemas.microsoft.com/office/2011/relationships/chartColorStyle" Target="colors31.xml"/><Relationship Id="rId1" Type="http://schemas.microsoft.com/office/2011/relationships/chartStyle" Target="style31.xml"/></Relationships>
</file>

<file path=xl/charts/_rels/chart42.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32.xml"/><Relationship Id="rId1" Type="http://schemas.microsoft.com/office/2011/relationships/chartStyle" Target="style32.xml"/></Relationships>
</file>

<file path=xl/charts/_rels/chart4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44.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34.xml"/><Relationship Id="rId1" Type="http://schemas.microsoft.com/office/2011/relationships/chartStyle" Target="style34.xml"/></Relationships>
</file>

<file path=xl/charts/_rels/chart4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46.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36.xml"/><Relationship Id="rId1" Type="http://schemas.microsoft.com/office/2011/relationships/chartStyle" Target="style36.xml"/></Relationships>
</file>

<file path=xl/charts/_rels/chart4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4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49.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39.xml"/><Relationship Id="rId1" Type="http://schemas.microsoft.com/office/2011/relationships/chartStyle" Target="style39.xml"/></Relationships>
</file>

<file path=xl/charts/_rels/chart50.xml.rels><?xml version="1.0" encoding="UTF-8" standalone="yes"?>
<Relationships xmlns="http://schemas.openxmlformats.org/package/2006/relationships"><Relationship Id="rId3" Type="http://schemas.openxmlformats.org/officeDocument/2006/relationships/chartUserShapes" Target="../drawings/drawing32.xml"/><Relationship Id="rId2" Type="http://schemas.microsoft.com/office/2011/relationships/chartColorStyle" Target="colors40.xml"/><Relationship Id="rId1" Type="http://schemas.microsoft.com/office/2011/relationships/chartStyle" Target="style40.xml"/></Relationships>
</file>

<file path=xl/charts/_rels/chart5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5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53.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55.xml.rels><?xml version="1.0" encoding="UTF-8" standalone="yes"?>
<Relationships xmlns="http://schemas.openxmlformats.org/package/2006/relationships"><Relationship Id="rId1" Type="http://schemas.openxmlformats.org/officeDocument/2006/relationships/chartUserShapes" Target="../drawings/drawing34.xml"/></Relationships>
</file>

<file path=xl/charts/_rels/chart56.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57.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59.xml.rels><?xml version="1.0" encoding="UTF-8" standalone="yes"?>
<Relationships xmlns="http://schemas.openxmlformats.org/package/2006/relationships"><Relationship Id="rId1" Type="http://schemas.openxmlformats.org/officeDocument/2006/relationships/chartUserShapes" Target="../drawings/drawing37.xml"/></Relationships>
</file>

<file path=xl/charts/_rels/chart60.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61.xml.rels><?xml version="1.0" encoding="UTF-8" standalone="yes"?>
<Relationships xmlns="http://schemas.openxmlformats.org/package/2006/relationships"><Relationship Id="rId1" Type="http://schemas.openxmlformats.org/officeDocument/2006/relationships/chartUserShapes" Target="../drawings/drawing38.xml"/></Relationships>
</file>

<file path=xl/charts/_rels/chart62.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63.xml.rels><?xml version="1.0" encoding="UTF-8" standalone="yes"?>
<Relationships xmlns="http://schemas.openxmlformats.org/package/2006/relationships"><Relationship Id="rId1" Type="http://schemas.openxmlformats.org/officeDocument/2006/relationships/chartUserShapes" Target="../drawings/drawing39.xml"/></Relationships>
</file>

<file path=xl/charts/_rels/chart64.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65.xml.rels><?xml version="1.0" encoding="UTF-8" standalone="yes"?>
<Relationships xmlns="http://schemas.openxmlformats.org/package/2006/relationships"><Relationship Id="rId1" Type="http://schemas.openxmlformats.org/officeDocument/2006/relationships/chartUserShapes" Target="../drawings/drawing40.xml"/></Relationships>
</file>

<file path=xl/charts/_rels/chart66.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67.xml.rels><?xml version="1.0" encoding="UTF-8" standalone="yes"?>
<Relationships xmlns="http://schemas.openxmlformats.org/package/2006/relationships"><Relationship Id="rId1" Type="http://schemas.openxmlformats.org/officeDocument/2006/relationships/chartUserShapes" Target="../drawings/drawing41.xml"/></Relationships>
</file>

<file path=xl/charts/_rels/chart6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extLst>
              <c:ext xmlns:c16="http://schemas.microsoft.com/office/drawing/2014/chart" uri="{C3380CC4-5D6E-409C-BE32-E72D297353CC}">
                <c16:uniqueId val="{00000001-8073-4FC4-95D0-12E91B337A4A}"/>
              </c:ext>
            </c:extLst>
          </c:dPt>
          <c:dPt>
            <c:idx val="1"/>
            <c:bubble3D val="0"/>
            <c:spPr>
              <a:solidFill>
                <a:srgbClr val="C00000"/>
              </a:solidFill>
              <a:ln>
                <a:noFill/>
              </a:ln>
            </c:spPr>
            <c:extLst>
              <c:ext xmlns:c16="http://schemas.microsoft.com/office/drawing/2014/chart" uri="{C3380CC4-5D6E-409C-BE32-E72D297353CC}">
                <c16:uniqueId val="{00000003-8073-4FC4-95D0-12E91B337A4A}"/>
              </c:ext>
            </c:extLst>
          </c:dPt>
          <c:dPt>
            <c:idx val="2"/>
            <c:bubble3D val="0"/>
            <c:spPr>
              <a:solidFill>
                <a:srgbClr val="FF0000">
                  <a:alpha val="75000"/>
                </a:srgbClr>
              </a:solidFill>
              <a:ln>
                <a:noFill/>
              </a:ln>
            </c:spPr>
            <c:extLst>
              <c:ext xmlns:c16="http://schemas.microsoft.com/office/drawing/2014/chart" uri="{C3380CC4-5D6E-409C-BE32-E72D297353CC}">
                <c16:uniqueId val="{00000005-8073-4FC4-95D0-12E91B337A4A}"/>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a:noFill/>
              </a:ln>
            </c:spPr>
            <c:extLst>
              <c:ext xmlns:c16="http://schemas.microsoft.com/office/drawing/2014/chart" uri="{C3380CC4-5D6E-409C-BE32-E72D297353CC}">
                <c16:uniqueId val="{00000007-8073-4FC4-95D0-12E91B337A4A}"/>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a:noFill/>
              </a:ln>
            </c:spPr>
            <c:extLst>
              <c:ext xmlns:c16="http://schemas.microsoft.com/office/drawing/2014/chart" uri="{C3380CC4-5D6E-409C-BE32-E72D297353CC}">
                <c16:uniqueId val="{00000009-8073-4FC4-95D0-12E91B337A4A}"/>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a:noFill/>
              </a:ln>
            </c:spPr>
            <c:extLst>
              <c:ext xmlns:c16="http://schemas.microsoft.com/office/drawing/2014/chart" uri="{C3380CC4-5D6E-409C-BE32-E72D297353CC}">
                <c16:uniqueId val="{0000000B-8073-4FC4-95D0-12E91B337A4A}"/>
              </c:ext>
            </c:extLst>
          </c:dPt>
          <c:dPt>
            <c:idx val="6"/>
            <c:bubble3D val="0"/>
            <c:spPr>
              <a:solidFill>
                <a:schemeClr val="accent6">
                  <a:lumMod val="40000"/>
                  <a:lumOff val="60000"/>
                </a:schemeClr>
              </a:solidFill>
              <a:ln>
                <a:noFill/>
              </a:ln>
            </c:spPr>
            <c:extLst>
              <c:ext xmlns:c16="http://schemas.microsoft.com/office/drawing/2014/chart" uri="{C3380CC4-5D6E-409C-BE32-E72D297353CC}">
                <c16:uniqueId val="{0000000D-8073-4FC4-95D0-12E91B337A4A}"/>
              </c:ext>
            </c:extLst>
          </c:dPt>
          <c:dPt>
            <c:idx val="7"/>
            <c:bubble3D val="0"/>
            <c:spPr>
              <a:solidFill>
                <a:schemeClr val="accent6">
                  <a:lumMod val="60000"/>
                  <a:lumOff val="40000"/>
                </a:schemeClr>
              </a:solidFill>
              <a:ln>
                <a:noFill/>
              </a:ln>
            </c:spPr>
            <c:extLst>
              <c:ext xmlns:c16="http://schemas.microsoft.com/office/drawing/2014/chart" uri="{C3380CC4-5D6E-409C-BE32-E72D297353CC}">
                <c16:uniqueId val="{0000000F-8073-4FC4-95D0-12E91B337A4A}"/>
              </c:ext>
            </c:extLst>
          </c:dPt>
          <c:dPt>
            <c:idx val="8"/>
            <c:bubble3D val="0"/>
            <c:spPr>
              <a:solidFill>
                <a:schemeClr val="accent6"/>
              </a:solidFill>
              <a:ln>
                <a:noFill/>
              </a:ln>
            </c:spPr>
            <c:extLst>
              <c:ext xmlns:c16="http://schemas.microsoft.com/office/drawing/2014/chart" uri="{C3380CC4-5D6E-409C-BE32-E72D297353CC}">
                <c16:uniqueId val="{00000011-8073-4FC4-95D0-12E91B337A4A}"/>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a:noFill/>
              </a:ln>
            </c:spPr>
            <c:extLst>
              <c:ext xmlns:c16="http://schemas.microsoft.com/office/drawing/2014/chart" uri="{C3380CC4-5D6E-409C-BE32-E72D297353CC}">
                <c16:uniqueId val="{00000013-8073-4FC4-95D0-12E91B337A4A}"/>
              </c:ext>
            </c:extLst>
          </c:dPt>
          <c:dPt>
            <c:idx val="10"/>
            <c:bubble3D val="0"/>
            <c:spPr>
              <a:solidFill>
                <a:schemeClr val="accent6">
                  <a:lumMod val="50000"/>
                </a:schemeClr>
              </a:solidFill>
              <a:ln>
                <a:noFill/>
              </a:ln>
            </c:spPr>
            <c:extLst>
              <c:ext xmlns:c16="http://schemas.microsoft.com/office/drawing/2014/chart" uri="{C3380CC4-5D6E-409C-BE32-E72D297353CC}">
                <c16:uniqueId val="{00000015-8073-4FC4-95D0-12E91B337A4A}"/>
              </c:ext>
            </c:extLst>
          </c:dPt>
          <c:dPt>
            <c:idx val="11"/>
            <c:bubble3D val="0"/>
            <c:spPr>
              <a:noFill/>
              <a:ln>
                <a:noFill/>
              </a:ln>
            </c:spPr>
            <c:extLst>
              <c:ext xmlns:c16="http://schemas.microsoft.com/office/drawing/2014/chart" uri="{C3380CC4-5D6E-409C-BE32-E72D297353CC}">
                <c16:uniqueId val="{00000017-8073-4FC4-95D0-12E91B337A4A}"/>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8-8073-4FC4-95D0-12E91B337A4A}"/>
            </c:ext>
          </c:extLst>
        </c:ser>
        <c:dLbls>
          <c:showLegendKey val="0"/>
          <c:showVal val="0"/>
          <c:showCatName val="0"/>
          <c:showSerName val="0"/>
          <c:showPercent val="0"/>
          <c:showBubbleSize val="0"/>
          <c:showLeaderLines val="1"/>
        </c:dLbls>
        <c:firstSliceAng val="270"/>
        <c:holeSize val="40"/>
      </c:doughnutChart>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ln>
      <a:noFill/>
    </a:ln>
  </c:spPr>
  <c:txPr>
    <a:bodyPr/>
    <a:lstStyle/>
    <a:p>
      <a:pPr>
        <a:defRPr/>
      </a:pPr>
      <a:endParaRPr lang="de-DE"/>
    </a:p>
  </c:txPr>
  <c:printSettings>
    <c:headerFooter/>
    <c:pageMargins b="0.78740157499999996" l="0.7" r="0.7" t="0.78740157499999996"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dLbls>
          <c:showLegendKey val="0"/>
          <c:showVal val="0"/>
          <c:showCatName val="0"/>
          <c:showSerName val="0"/>
          <c:showPercent val="0"/>
          <c:showBubbleSize val="0"/>
          <c:showLeaderLines val="0"/>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noFill/>
              <a:ln w="19050">
                <a:noFill/>
              </a:ln>
              <a:effectLst/>
            </c:spPr>
            <c:extLst>
              <c:ext xmlns:c16="http://schemas.microsoft.com/office/drawing/2014/chart" uri="{C3380CC4-5D6E-409C-BE32-E72D297353CC}">
                <c16:uniqueId val="{00000001-4755-47CD-9C08-F9ABA183F75E}"/>
              </c:ext>
            </c:extLst>
          </c:dPt>
          <c:dPt>
            <c:idx val="1"/>
            <c:bubble3D val="0"/>
            <c:spPr>
              <a:noFill/>
              <a:ln w="31750">
                <a:solidFill>
                  <a:sysClr val="windowText" lastClr="000000"/>
                </a:solidFill>
              </a:ln>
              <a:effectLst/>
            </c:spPr>
            <c:extLst>
              <c:ext xmlns:c16="http://schemas.microsoft.com/office/drawing/2014/chart" uri="{C3380CC4-5D6E-409C-BE32-E72D297353CC}">
                <c16:uniqueId val="{00000003-4755-47CD-9C08-F9ABA183F75E}"/>
              </c:ext>
            </c:extLst>
          </c:dPt>
          <c:dPt>
            <c:idx val="2"/>
            <c:bubble3D val="0"/>
            <c:spPr>
              <a:noFill/>
              <a:ln w="19050">
                <a:noFill/>
              </a:ln>
              <a:effectLst/>
            </c:spPr>
            <c:extLst>
              <c:ext xmlns:c16="http://schemas.microsoft.com/office/drawing/2014/chart" uri="{C3380CC4-5D6E-409C-BE32-E72D297353CC}">
                <c16:uniqueId val="{00000005-4755-47CD-9C08-F9ABA183F75E}"/>
              </c:ext>
            </c:extLst>
          </c:dPt>
          <c:cat>
            <c:strRef>
              <c:f>' Kurzcheck CMS'!$B$93:$B$95</c:f>
              <c:strCache>
                <c:ptCount val="3"/>
                <c:pt idx="0">
                  <c:v>Wert</c:v>
                </c:pt>
                <c:pt idx="1">
                  <c:v>Breite</c:v>
                </c:pt>
                <c:pt idx="2">
                  <c:v>Ende</c:v>
                </c:pt>
              </c:strCache>
            </c:strRef>
          </c:cat>
          <c:val>
            <c:numRef>
              <c:f>' Kurzcheck CMS'!$C$93:$C$95</c:f>
              <c:numCache>
                <c:formatCode>0.00%</c:formatCode>
                <c:ptCount val="3"/>
                <c:pt idx="0" formatCode="0%">
                  <c:v>0.18181818181818182</c:v>
                </c:pt>
                <c:pt idx="1">
                  <c:v>5.0000000000000001E-3</c:v>
                </c:pt>
                <c:pt idx="2">
                  <c:v>1.8131818181818182</c:v>
                </c:pt>
              </c:numCache>
            </c:numRef>
          </c:val>
          <c:extLst>
            <c:ext xmlns:c16="http://schemas.microsoft.com/office/drawing/2014/chart" uri="{C3380CC4-5D6E-409C-BE32-E72D297353CC}">
              <c16:uniqueId val="{00000006-4755-47CD-9C08-F9ABA183F75E}"/>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extLst>
              <c:ext xmlns:c16="http://schemas.microsoft.com/office/drawing/2014/chart" uri="{C3380CC4-5D6E-409C-BE32-E72D297353CC}">
                <c16:uniqueId val="{00000000-CF82-492E-A249-B70CDF345B27}"/>
              </c:ext>
            </c:extLst>
          </c:dPt>
          <c:dPt>
            <c:idx val="1"/>
            <c:bubble3D val="0"/>
            <c:spPr>
              <a:solidFill>
                <a:srgbClr val="C00000"/>
              </a:solidFill>
              <a:ln>
                <a:noFill/>
              </a:ln>
            </c:spPr>
            <c:extLst>
              <c:ext xmlns:c16="http://schemas.microsoft.com/office/drawing/2014/chart" uri="{C3380CC4-5D6E-409C-BE32-E72D297353CC}">
                <c16:uniqueId val="{00000002-CF82-492E-A249-B70CDF345B27}"/>
              </c:ext>
            </c:extLst>
          </c:dPt>
          <c:dPt>
            <c:idx val="2"/>
            <c:bubble3D val="0"/>
            <c:spPr>
              <a:solidFill>
                <a:srgbClr val="FF0000">
                  <a:alpha val="75000"/>
                </a:srgbClr>
              </a:solidFill>
              <a:ln>
                <a:noFill/>
              </a:ln>
            </c:spPr>
            <c:extLst>
              <c:ext xmlns:c16="http://schemas.microsoft.com/office/drawing/2014/chart" uri="{C3380CC4-5D6E-409C-BE32-E72D297353CC}">
                <c16:uniqueId val="{00000004-CF82-492E-A249-B70CDF345B27}"/>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a:noFill/>
              </a:ln>
            </c:spPr>
            <c:extLst>
              <c:ext xmlns:c16="http://schemas.microsoft.com/office/drawing/2014/chart" uri="{C3380CC4-5D6E-409C-BE32-E72D297353CC}">
                <c16:uniqueId val="{00000006-CF82-492E-A249-B70CDF345B27}"/>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a:noFill/>
              </a:ln>
            </c:spPr>
            <c:extLst>
              <c:ext xmlns:c16="http://schemas.microsoft.com/office/drawing/2014/chart" uri="{C3380CC4-5D6E-409C-BE32-E72D297353CC}">
                <c16:uniqueId val="{00000008-CF82-492E-A249-B70CDF345B27}"/>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a:noFill/>
              </a:ln>
            </c:spPr>
            <c:extLst>
              <c:ext xmlns:c16="http://schemas.microsoft.com/office/drawing/2014/chart" uri="{C3380CC4-5D6E-409C-BE32-E72D297353CC}">
                <c16:uniqueId val="{0000000A-CF82-492E-A249-B70CDF345B27}"/>
              </c:ext>
            </c:extLst>
          </c:dPt>
          <c:dPt>
            <c:idx val="6"/>
            <c:bubble3D val="0"/>
            <c:spPr>
              <a:solidFill>
                <a:schemeClr val="accent6">
                  <a:lumMod val="40000"/>
                  <a:lumOff val="60000"/>
                </a:schemeClr>
              </a:solidFill>
              <a:ln>
                <a:noFill/>
              </a:ln>
            </c:spPr>
            <c:extLst>
              <c:ext xmlns:c16="http://schemas.microsoft.com/office/drawing/2014/chart" uri="{C3380CC4-5D6E-409C-BE32-E72D297353CC}">
                <c16:uniqueId val="{0000000C-CF82-492E-A249-B70CDF345B27}"/>
              </c:ext>
            </c:extLst>
          </c:dPt>
          <c:dPt>
            <c:idx val="7"/>
            <c:bubble3D val="0"/>
            <c:spPr>
              <a:solidFill>
                <a:schemeClr val="accent6">
                  <a:lumMod val="60000"/>
                  <a:lumOff val="40000"/>
                </a:schemeClr>
              </a:solidFill>
              <a:ln>
                <a:noFill/>
              </a:ln>
            </c:spPr>
            <c:extLst>
              <c:ext xmlns:c16="http://schemas.microsoft.com/office/drawing/2014/chart" uri="{C3380CC4-5D6E-409C-BE32-E72D297353CC}">
                <c16:uniqueId val="{0000000E-CF82-492E-A249-B70CDF345B27}"/>
              </c:ext>
            </c:extLst>
          </c:dPt>
          <c:dPt>
            <c:idx val="8"/>
            <c:bubble3D val="0"/>
            <c:spPr>
              <a:solidFill>
                <a:schemeClr val="accent6"/>
              </a:solidFill>
              <a:ln>
                <a:noFill/>
              </a:ln>
            </c:spPr>
            <c:extLst>
              <c:ext xmlns:c16="http://schemas.microsoft.com/office/drawing/2014/chart" uri="{C3380CC4-5D6E-409C-BE32-E72D297353CC}">
                <c16:uniqueId val="{00000010-CF82-492E-A249-B70CDF345B27}"/>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a:noFill/>
              </a:ln>
            </c:spPr>
            <c:extLst>
              <c:ext xmlns:c16="http://schemas.microsoft.com/office/drawing/2014/chart" uri="{C3380CC4-5D6E-409C-BE32-E72D297353CC}">
                <c16:uniqueId val="{00000012-CF82-492E-A249-B70CDF345B27}"/>
              </c:ext>
            </c:extLst>
          </c:dPt>
          <c:dPt>
            <c:idx val="10"/>
            <c:bubble3D val="0"/>
            <c:spPr>
              <a:solidFill>
                <a:schemeClr val="accent6">
                  <a:lumMod val="50000"/>
                </a:schemeClr>
              </a:solidFill>
              <a:ln>
                <a:noFill/>
              </a:ln>
            </c:spPr>
            <c:extLst>
              <c:ext xmlns:c16="http://schemas.microsoft.com/office/drawing/2014/chart" uri="{C3380CC4-5D6E-409C-BE32-E72D297353CC}">
                <c16:uniqueId val="{00000014-CF82-492E-A249-B70CDF345B27}"/>
              </c:ext>
            </c:extLst>
          </c:dPt>
          <c:dPt>
            <c:idx val="11"/>
            <c:bubble3D val="0"/>
            <c:spPr>
              <a:noFill/>
              <a:ln>
                <a:noFill/>
              </a:ln>
            </c:spPr>
            <c:extLst>
              <c:ext xmlns:c16="http://schemas.microsoft.com/office/drawing/2014/chart" uri="{C3380CC4-5D6E-409C-BE32-E72D297353CC}">
                <c16:uniqueId val="{00000016-CF82-492E-A249-B70CDF345B27}"/>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7-CF82-492E-A249-B70CDF345B27}"/>
            </c:ext>
          </c:extLst>
        </c:ser>
        <c:dLbls>
          <c:showLegendKey val="0"/>
          <c:showVal val="0"/>
          <c:showCatName val="0"/>
          <c:showSerName val="0"/>
          <c:showPercent val="0"/>
          <c:showBubbleSize val="0"/>
          <c:showLeaderLines val="1"/>
        </c:dLbls>
        <c:firstSliceAng val="270"/>
        <c:holeSize val="40"/>
      </c:doughnutChart>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ln>
      <a:noFill/>
    </a:ln>
  </c:spPr>
  <c:txPr>
    <a:bodyPr/>
    <a:lstStyle/>
    <a:p>
      <a:pPr>
        <a:defRPr/>
      </a:pPr>
      <a:endParaRPr lang="de-DE"/>
    </a:p>
  </c:txPr>
  <c:printSettings>
    <c:headerFooter/>
    <c:pageMargins b="0.78740157499999996" l="0.7" r="0.7" t="0.78740157499999996"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dLbls>
          <c:showLegendKey val="0"/>
          <c:showVal val="0"/>
          <c:showCatName val="0"/>
          <c:showSerName val="0"/>
          <c:showPercent val="0"/>
          <c:showBubbleSize val="0"/>
          <c:showLeaderLines val="0"/>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dLbls>
          <c:showLegendKey val="0"/>
          <c:showVal val="0"/>
          <c:showCatName val="0"/>
          <c:showSerName val="0"/>
          <c:showPercent val="0"/>
          <c:showBubbleSize val="0"/>
          <c:showLeaderLines val="0"/>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dLbls>
          <c:showLegendKey val="0"/>
          <c:showVal val="0"/>
          <c:showCatName val="0"/>
          <c:showSerName val="0"/>
          <c:showPercent val="0"/>
          <c:showBubbleSize val="0"/>
          <c:showLeaderLines val="0"/>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E4DA-47B9-9EBD-AFC3EFDF84BD}"/>
              </c:ext>
            </c:extLst>
          </c:dPt>
          <c:dPt>
            <c:idx val="1"/>
            <c:bubble3D val="0"/>
            <c:spPr>
              <a:noFill/>
              <a:ln w="19050">
                <a:noFill/>
              </a:ln>
              <a:effectLst/>
            </c:spPr>
            <c:extLst>
              <c:ext xmlns:c16="http://schemas.microsoft.com/office/drawing/2014/chart" uri="{C3380CC4-5D6E-409C-BE32-E72D297353CC}">
                <c16:uniqueId val="{00000003-E4DA-47B9-9EBD-AFC3EFDF84BD}"/>
              </c:ext>
            </c:extLst>
          </c:dPt>
          <c:dPt>
            <c:idx val="2"/>
            <c:bubble3D val="0"/>
            <c:spPr>
              <a:noFill/>
              <a:ln w="31750">
                <a:solidFill>
                  <a:sysClr val="windowText" lastClr="000000"/>
                </a:solidFill>
              </a:ln>
              <a:effectLst/>
            </c:spPr>
            <c:extLst>
              <c:ext xmlns:c16="http://schemas.microsoft.com/office/drawing/2014/chart" uri="{C3380CC4-5D6E-409C-BE32-E72D297353CC}">
                <c16:uniqueId val="{00000005-E4DA-47B9-9EBD-AFC3EFDF84BD}"/>
              </c:ext>
            </c:extLst>
          </c:dPt>
          <c:dPt>
            <c:idx val="3"/>
            <c:bubble3D val="0"/>
            <c:spPr>
              <a:noFill/>
              <a:ln w="19050">
                <a:noFill/>
              </a:ln>
              <a:effectLst/>
            </c:spPr>
            <c:extLst>
              <c:ext xmlns:c16="http://schemas.microsoft.com/office/drawing/2014/chart" uri="{C3380CC4-5D6E-409C-BE32-E72D297353CC}">
                <c16:uniqueId val="{00000007-E4DA-47B9-9EBD-AFC3EFDF84BD}"/>
              </c:ext>
            </c:extLst>
          </c:dPt>
          <c:cat>
            <c:strRef>
              <c:f>'Drop Down Menü'!$A$300:$A$303</c:f>
              <c:strCache>
                <c:ptCount val="4"/>
                <c:pt idx="0">
                  <c:v>Nadel</c:v>
                </c:pt>
                <c:pt idx="1">
                  <c:v>Wert</c:v>
                </c:pt>
                <c:pt idx="2">
                  <c:v>Breite</c:v>
                </c:pt>
                <c:pt idx="3">
                  <c:v>Ende</c:v>
                </c:pt>
              </c:strCache>
            </c:strRef>
          </c:cat>
          <c:val>
            <c:numRef>
              <c:f>'Drop Down Menü'!$B$300:$B$303</c:f>
              <c:numCache>
                <c:formatCode>0.00%</c:formatCode>
                <c:ptCount val="4"/>
                <c:pt idx="1">
                  <c:v>0</c:v>
                </c:pt>
                <c:pt idx="2">
                  <c:v>5.0000000000000001E-3</c:v>
                </c:pt>
                <c:pt idx="3">
                  <c:v>1.9950000000000001</c:v>
                </c:pt>
              </c:numCache>
            </c:numRef>
          </c:val>
          <c:extLst>
            <c:ext xmlns:c16="http://schemas.microsoft.com/office/drawing/2014/chart" uri="{C3380CC4-5D6E-409C-BE32-E72D297353CC}">
              <c16:uniqueId val="{00000008-E4DA-47B9-9EBD-AFC3EFDF84BD}"/>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extLst>
              <c:ext xmlns:c16="http://schemas.microsoft.com/office/drawing/2014/chart" uri="{C3380CC4-5D6E-409C-BE32-E72D297353CC}">
                <c16:uniqueId val="{00000000-D388-4BB9-A2B6-D5DD20A292C1}"/>
              </c:ext>
            </c:extLst>
          </c:dPt>
          <c:dPt>
            <c:idx val="1"/>
            <c:bubble3D val="0"/>
            <c:spPr>
              <a:solidFill>
                <a:srgbClr val="C00000"/>
              </a:solidFill>
              <a:ln>
                <a:noFill/>
              </a:ln>
            </c:spPr>
            <c:extLst>
              <c:ext xmlns:c16="http://schemas.microsoft.com/office/drawing/2014/chart" uri="{C3380CC4-5D6E-409C-BE32-E72D297353CC}">
                <c16:uniqueId val="{00000002-D388-4BB9-A2B6-D5DD20A292C1}"/>
              </c:ext>
            </c:extLst>
          </c:dPt>
          <c:dPt>
            <c:idx val="2"/>
            <c:bubble3D val="0"/>
            <c:spPr>
              <a:solidFill>
                <a:srgbClr val="FF0000">
                  <a:alpha val="75000"/>
                </a:srgbClr>
              </a:solidFill>
              <a:ln>
                <a:noFill/>
              </a:ln>
            </c:spPr>
            <c:extLst>
              <c:ext xmlns:c16="http://schemas.microsoft.com/office/drawing/2014/chart" uri="{C3380CC4-5D6E-409C-BE32-E72D297353CC}">
                <c16:uniqueId val="{00000004-D388-4BB9-A2B6-D5DD20A292C1}"/>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a:noFill/>
              </a:ln>
            </c:spPr>
            <c:extLst>
              <c:ext xmlns:c16="http://schemas.microsoft.com/office/drawing/2014/chart" uri="{C3380CC4-5D6E-409C-BE32-E72D297353CC}">
                <c16:uniqueId val="{00000006-D388-4BB9-A2B6-D5DD20A292C1}"/>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a:noFill/>
              </a:ln>
            </c:spPr>
            <c:extLst>
              <c:ext xmlns:c16="http://schemas.microsoft.com/office/drawing/2014/chart" uri="{C3380CC4-5D6E-409C-BE32-E72D297353CC}">
                <c16:uniqueId val="{00000008-D388-4BB9-A2B6-D5DD20A292C1}"/>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a:noFill/>
              </a:ln>
            </c:spPr>
            <c:extLst>
              <c:ext xmlns:c16="http://schemas.microsoft.com/office/drawing/2014/chart" uri="{C3380CC4-5D6E-409C-BE32-E72D297353CC}">
                <c16:uniqueId val="{0000000A-D388-4BB9-A2B6-D5DD20A292C1}"/>
              </c:ext>
            </c:extLst>
          </c:dPt>
          <c:dPt>
            <c:idx val="6"/>
            <c:bubble3D val="0"/>
            <c:spPr>
              <a:solidFill>
                <a:schemeClr val="accent6">
                  <a:lumMod val="40000"/>
                  <a:lumOff val="60000"/>
                </a:schemeClr>
              </a:solidFill>
              <a:ln>
                <a:noFill/>
              </a:ln>
            </c:spPr>
            <c:extLst>
              <c:ext xmlns:c16="http://schemas.microsoft.com/office/drawing/2014/chart" uri="{C3380CC4-5D6E-409C-BE32-E72D297353CC}">
                <c16:uniqueId val="{0000000C-D388-4BB9-A2B6-D5DD20A292C1}"/>
              </c:ext>
            </c:extLst>
          </c:dPt>
          <c:dPt>
            <c:idx val="7"/>
            <c:bubble3D val="0"/>
            <c:spPr>
              <a:solidFill>
                <a:schemeClr val="accent6">
                  <a:lumMod val="60000"/>
                  <a:lumOff val="40000"/>
                </a:schemeClr>
              </a:solidFill>
              <a:ln>
                <a:noFill/>
              </a:ln>
            </c:spPr>
            <c:extLst>
              <c:ext xmlns:c16="http://schemas.microsoft.com/office/drawing/2014/chart" uri="{C3380CC4-5D6E-409C-BE32-E72D297353CC}">
                <c16:uniqueId val="{0000000E-D388-4BB9-A2B6-D5DD20A292C1}"/>
              </c:ext>
            </c:extLst>
          </c:dPt>
          <c:dPt>
            <c:idx val="8"/>
            <c:bubble3D val="0"/>
            <c:spPr>
              <a:solidFill>
                <a:schemeClr val="accent6"/>
              </a:solidFill>
              <a:ln>
                <a:noFill/>
              </a:ln>
            </c:spPr>
            <c:extLst>
              <c:ext xmlns:c16="http://schemas.microsoft.com/office/drawing/2014/chart" uri="{C3380CC4-5D6E-409C-BE32-E72D297353CC}">
                <c16:uniqueId val="{00000010-D388-4BB9-A2B6-D5DD20A292C1}"/>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a:noFill/>
              </a:ln>
            </c:spPr>
            <c:extLst>
              <c:ext xmlns:c16="http://schemas.microsoft.com/office/drawing/2014/chart" uri="{C3380CC4-5D6E-409C-BE32-E72D297353CC}">
                <c16:uniqueId val="{00000012-D388-4BB9-A2B6-D5DD20A292C1}"/>
              </c:ext>
            </c:extLst>
          </c:dPt>
          <c:dPt>
            <c:idx val="10"/>
            <c:bubble3D val="0"/>
            <c:spPr>
              <a:solidFill>
                <a:schemeClr val="accent6">
                  <a:lumMod val="50000"/>
                </a:schemeClr>
              </a:solidFill>
              <a:ln>
                <a:noFill/>
              </a:ln>
            </c:spPr>
            <c:extLst>
              <c:ext xmlns:c16="http://schemas.microsoft.com/office/drawing/2014/chart" uri="{C3380CC4-5D6E-409C-BE32-E72D297353CC}">
                <c16:uniqueId val="{00000014-D388-4BB9-A2B6-D5DD20A292C1}"/>
              </c:ext>
            </c:extLst>
          </c:dPt>
          <c:dPt>
            <c:idx val="11"/>
            <c:bubble3D val="0"/>
            <c:spPr>
              <a:noFill/>
              <a:ln>
                <a:noFill/>
              </a:ln>
            </c:spPr>
            <c:extLst>
              <c:ext xmlns:c16="http://schemas.microsoft.com/office/drawing/2014/chart" uri="{C3380CC4-5D6E-409C-BE32-E72D297353CC}">
                <c16:uniqueId val="{00000016-D388-4BB9-A2B6-D5DD20A292C1}"/>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7-D388-4BB9-A2B6-D5DD20A292C1}"/>
            </c:ext>
          </c:extLst>
        </c:ser>
        <c:dLbls>
          <c:showLegendKey val="0"/>
          <c:showVal val="0"/>
          <c:showCatName val="0"/>
          <c:showSerName val="0"/>
          <c:showPercent val="0"/>
          <c:showBubbleSize val="0"/>
          <c:showLeaderLines val="1"/>
        </c:dLbls>
        <c:firstSliceAng val="270"/>
        <c:holeSize val="40"/>
      </c:doughnutChart>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ln>
      <a:noFill/>
    </a:ln>
  </c:spPr>
  <c:txPr>
    <a:bodyPr/>
    <a:lstStyle/>
    <a:p>
      <a:pPr>
        <a:defRPr/>
      </a:pPr>
      <a:endParaRPr lang="de-DE"/>
    </a:p>
  </c:txPr>
  <c:printSettings>
    <c:headerFooter/>
    <c:pageMargins b="0.78740157499999996" l="0.7" r="0.7" t="0.78740157499999996" header="0.3" footer="0.3"/>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extLst>
              <c:ext xmlns:c16="http://schemas.microsoft.com/office/drawing/2014/chart" uri="{C3380CC4-5D6E-409C-BE32-E72D297353CC}">
                <c16:uniqueId val="{00000000-D388-4BB9-A2B6-D5DD20A292C1}"/>
              </c:ext>
            </c:extLst>
          </c:dPt>
          <c:dPt>
            <c:idx val="1"/>
            <c:bubble3D val="0"/>
            <c:spPr>
              <a:solidFill>
                <a:srgbClr val="C00000"/>
              </a:solidFill>
              <a:ln>
                <a:noFill/>
              </a:ln>
            </c:spPr>
            <c:extLst>
              <c:ext xmlns:c16="http://schemas.microsoft.com/office/drawing/2014/chart" uri="{C3380CC4-5D6E-409C-BE32-E72D297353CC}">
                <c16:uniqueId val="{00000002-D388-4BB9-A2B6-D5DD20A292C1}"/>
              </c:ext>
            </c:extLst>
          </c:dPt>
          <c:dPt>
            <c:idx val="2"/>
            <c:bubble3D val="0"/>
            <c:spPr>
              <a:solidFill>
                <a:srgbClr val="FF0000">
                  <a:alpha val="75000"/>
                </a:srgbClr>
              </a:solidFill>
              <a:ln>
                <a:noFill/>
              </a:ln>
            </c:spPr>
            <c:extLst>
              <c:ext xmlns:c16="http://schemas.microsoft.com/office/drawing/2014/chart" uri="{C3380CC4-5D6E-409C-BE32-E72D297353CC}">
                <c16:uniqueId val="{00000004-D388-4BB9-A2B6-D5DD20A292C1}"/>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a:noFill/>
              </a:ln>
            </c:spPr>
            <c:extLst>
              <c:ext xmlns:c16="http://schemas.microsoft.com/office/drawing/2014/chart" uri="{C3380CC4-5D6E-409C-BE32-E72D297353CC}">
                <c16:uniqueId val="{00000006-D388-4BB9-A2B6-D5DD20A292C1}"/>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a:noFill/>
              </a:ln>
            </c:spPr>
            <c:extLst>
              <c:ext xmlns:c16="http://schemas.microsoft.com/office/drawing/2014/chart" uri="{C3380CC4-5D6E-409C-BE32-E72D297353CC}">
                <c16:uniqueId val="{00000008-D388-4BB9-A2B6-D5DD20A292C1}"/>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a:noFill/>
              </a:ln>
            </c:spPr>
            <c:extLst>
              <c:ext xmlns:c16="http://schemas.microsoft.com/office/drawing/2014/chart" uri="{C3380CC4-5D6E-409C-BE32-E72D297353CC}">
                <c16:uniqueId val="{0000000A-D388-4BB9-A2B6-D5DD20A292C1}"/>
              </c:ext>
            </c:extLst>
          </c:dPt>
          <c:dPt>
            <c:idx val="6"/>
            <c:bubble3D val="0"/>
            <c:spPr>
              <a:solidFill>
                <a:schemeClr val="accent6">
                  <a:lumMod val="40000"/>
                  <a:lumOff val="60000"/>
                </a:schemeClr>
              </a:solidFill>
              <a:ln>
                <a:noFill/>
              </a:ln>
            </c:spPr>
            <c:extLst>
              <c:ext xmlns:c16="http://schemas.microsoft.com/office/drawing/2014/chart" uri="{C3380CC4-5D6E-409C-BE32-E72D297353CC}">
                <c16:uniqueId val="{0000000C-D388-4BB9-A2B6-D5DD20A292C1}"/>
              </c:ext>
            </c:extLst>
          </c:dPt>
          <c:dPt>
            <c:idx val="7"/>
            <c:bubble3D val="0"/>
            <c:spPr>
              <a:solidFill>
                <a:schemeClr val="accent6">
                  <a:lumMod val="60000"/>
                  <a:lumOff val="40000"/>
                </a:schemeClr>
              </a:solidFill>
              <a:ln>
                <a:noFill/>
              </a:ln>
            </c:spPr>
            <c:extLst>
              <c:ext xmlns:c16="http://schemas.microsoft.com/office/drawing/2014/chart" uri="{C3380CC4-5D6E-409C-BE32-E72D297353CC}">
                <c16:uniqueId val="{0000000E-D388-4BB9-A2B6-D5DD20A292C1}"/>
              </c:ext>
            </c:extLst>
          </c:dPt>
          <c:dPt>
            <c:idx val="8"/>
            <c:bubble3D val="0"/>
            <c:spPr>
              <a:solidFill>
                <a:schemeClr val="accent6"/>
              </a:solidFill>
              <a:ln>
                <a:noFill/>
              </a:ln>
            </c:spPr>
            <c:extLst>
              <c:ext xmlns:c16="http://schemas.microsoft.com/office/drawing/2014/chart" uri="{C3380CC4-5D6E-409C-BE32-E72D297353CC}">
                <c16:uniqueId val="{00000010-D388-4BB9-A2B6-D5DD20A292C1}"/>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a:noFill/>
              </a:ln>
            </c:spPr>
            <c:extLst>
              <c:ext xmlns:c16="http://schemas.microsoft.com/office/drawing/2014/chart" uri="{C3380CC4-5D6E-409C-BE32-E72D297353CC}">
                <c16:uniqueId val="{00000012-D388-4BB9-A2B6-D5DD20A292C1}"/>
              </c:ext>
            </c:extLst>
          </c:dPt>
          <c:dPt>
            <c:idx val="10"/>
            <c:bubble3D val="0"/>
            <c:spPr>
              <a:solidFill>
                <a:schemeClr val="accent6">
                  <a:lumMod val="50000"/>
                </a:schemeClr>
              </a:solidFill>
              <a:ln>
                <a:noFill/>
              </a:ln>
            </c:spPr>
            <c:extLst>
              <c:ext xmlns:c16="http://schemas.microsoft.com/office/drawing/2014/chart" uri="{C3380CC4-5D6E-409C-BE32-E72D297353CC}">
                <c16:uniqueId val="{00000014-D388-4BB9-A2B6-D5DD20A292C1}"/>
              </c:ext>
            </c:extLst>
          </c:dPt>
          <c:dPt>
            <c:idx val="11"/>
            <c:bubble3D val="0"/>
            <c:spPr>
              <a:noFill/>
              <a:ln>
                <a:noFill/>
              </a:ln>
            </c:spPr>
            <c:extLst>
              <c:ext xmlns:c16="http://schemas.microsoft.com/office/drawing/2014/chart" uri="{C3380CC4-5D6E-409C-BE32-E72D297353CC}">
                <c16:uniqueId val="{00000016-D388-4BB9-A2B6-D5DD20A292C1}"/>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7-D388-4BB9-A2B6-D5DD20A292C1}"/>
            </c:ext>
          </c:extLst>
        </c:ser>
        <c:dLbls>
          <c:showLegendKey val="0"/>
          <c:showVal val="0"/>
          <c:showCatName val="0"/>
          <c:showSerName val="0"/>
          <c:showPercent val="0"/>
          <c:showBubbleSize val="0"/>
          <c:showLeaderLines val="1"/>
        </c:dLbls>
        <c:firstSliceAng val="270"/>
        <c:holeSize val="40"/>
      </c:doughnutChart>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ln>
      <a:noFill/>
    </a:ln>
  </c:spPr>
  <c:txPr>
    <a:bodyPr/>
    <a:lstStyle/>
    <a:p>
      <a:pPr>
        <a:defRPr/>
      </a:pPr>
      <a:endParaRPr lang="de-DE"/>
    </a:p>
  </c:txPr>
  <c:printSettings>
    <c:headerFooter/>
    <c:pageMargins b="0.78740157499999996" l="0.7" r="0.7" t="0.78740157499999996" header="0.3" footer="0.3"/>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ECF-40CE-966A-B872232174F5}"/>
              </c:ext>
            </c:extLst>
          </c:dPt>
          <c:dPt>
            <c:idx val="1"/>
            <c:bubble3D val="0"/>
            <c:explosion val="2"/>
            <c:spPr>
              <a:noFill/>
              <a:ln w="19050">
                <a:noFill/>
              </a:ln>
              <a:effectLst/>
            </c:spPr>
            <c:extLst>
              <c:ext xmlns:c16="http://schemas.microsoft.com/office/drawing/2014/chart" uri="{C3380CC4-5D6E-409C-BE32-E72D297353CC}">
                <c16:uniqueId val="{00000003-5ECF-40CE-966A-B872232174F5}"/>
              </c:ext>
            </c:extLst>
          </c:dPt>
          <c:dPt>
            <c:idx val="2"/>
            <c:bubble3D val="0"/>
            <c:spPr>
              <a:noFill/>
              <a:ln w="28575">
                <a:solidFill>
                  <a:schemeClr val="tx1"/>
                </a:solidFill>
              </a:ln>
              <a:effectLst/>
            </c:spPr>
            <c:extLst>
              <c:ext xmlns:c16="http://schemas.microsoft.com/office/drawing/2014/chart" uri="{C3380CC4-5D6E-409C-BE32-E72D297353CC}">
                <c16:uniqueId val="{00000005-5ECF-40CE-966A-B872232174F5}"/>
              </c:ext>
            </c:extLst>
          </c:dPt>
          <c:dPt>
            <c:idx val="3"/>
            <c:bubble3D val="0"/>
            <c:spPr>
              <a:noFill/>
              <a:ln w="19050">
                <a:noFill/>
              </a:ln>
              <a:effectLst/>
            </c:spPr>
            <c:extLst>
              <c:ext xmlns:c16="http://schemas.microsoft.com/office/drawing/2014/chart" uri="{C3380CC4-5D6E-409C-BE32-E72D297353CC}">
                <c16:uniqueId val="{00000007-5ECF-40CE-966A-B872232174F5}"/>
              </c:ext>
            </c:extLst>
          </c:dPt>
          <c:cat>
            <c:strRef>
              <c:f>'Drop Down Menü'!$A$336:$A$339</c:f>
              <c:strCache>
                <c:ptCount val="4"/>
                <c:pt idx="0">
                  <c:v>Nadel</c:v>
                </c:pt>
                <c:pt idx="1">
                  <c:v>Wert</c:v>
                </c:pt>
                <c:pt idx="2">
                  <c:v>Breite</c:v>
                </c:pt>
                <c:pt idx="3">
                  <c:v>Ende</c:v>
                </c:pt>
              </c:strCache>
            </c:strRef>
          </c:cat>
          <c:val>
            <c:numRef>
              <c:f>'Drop Down Menü'!$B$336:$B$339</c:f>
              <c:numCache>
                <c:formatCode>0.00%</c:formatCode>
                <c:ptCount val="4"/>
                <c:pt idx="1">
                  <c:v>0</c:v>
                </c:pt>
                <c:pt idx="2">
                  <c:v>5.0000000000000001E-3</c:v>
                </c:pt>
                <c:pt idx="3">
                  <c:v>1.9950000000000001</c:v>
                </c:pt>
              </c:numCache>
            </c:numRef>
          </c:val>
          <c:extLst>
            <c:ext xmlns:c16="http://schemas.microsoft.com/office/drawing/2014/chart" uri="{C3380CC4-5D6E-409C-BE32-E72D297353CC}">
              <c16:uniqueId val="{00000008-5ECF-40CE-966A-B872232174F5}"/>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DCA-421D-869B-CFDC750C7DCA}"/>
              </c:ext>
            </c:extLst>
          </c:dPt>
          <c:dPt>
            <c:idx val="1"/>
            <c:bubble3D val="0"/>
            <c:spPr>
              <a:noFill/>
              <a:ln w="19050">
                <a:noFill/>
              </a:ln>
              <a:effectLst/>
            </c:spPr>
            <c:extLst>
              <c:ext xmlns:c16="http://schemas.microsoft.com/office/drawing/2014/chart" uri="{C3380CC4-5D6E-409C-BE32-E72D297353CC}">
                <c16:uniqueId val="{00000003-4DCA-421D-869B-CFDC750C7DCA}"/>
              </c:ext>
            </c:extLst>
          </c:dPt>
          <c:dPt>
            <c:idx val="2"/>
            <c:bubble3D val="0"/>
            <c:spPr>
              <a:noFill/>
              <a:ln w="28575">
                <a:solidFill>
                  <a:schemeClr val="tx1"/>
                </a:solidFill>
              </a:ln>
              <a:effectLst/>
            </c:spPr>
            <c:extLst>
              <c:ext xmlns:c16="http://schemas.microsoft.com/office/drawing/2014/chart" uri="{C3380CC4-5D6E-409C-BE32-E72D297353CC}">
                <c16:uniqueId val="{00000005-4DCA-421D-869B-CFDC750C7DCA}"/>
              </c:ext>
            </c:extLst>
          </c:dPt>
          <c:dPt>
            <c:idx val="3"/>
            <c:bubble3D val="0"/>
            <c:spPr>
              <a:noFill/>
              <a:ln w="19050">
                <a:noFill/>
              </a:ln>
              <a:effectLst/>
            </c:spPr>
            <c:extLst>
              <c:ext xmlns:c16="http://schemas.microsoft.com/office/drawing/2014/chart" uri="{C3380CC4-5D6E-409C-BE32-E72D297353CC}">
                <c16:uniqueId val="{00000007-4DCA-421D-869B-CFDC750C7DCA}"/>
              </c:ext>
            </c:extLst>
          </c:dPt>
          <c:cat>
            <c:strRef>
              <c:f>'Drop Down Menü'!$A$342:$A$345</c:f>
              <c:strCache>
                <c:ptCount val="4"/>
                <c:pt idx="0">
                  <c:v>Nadel</c:v>
                </c:pt>
                <c:pt idx="1">
                  <c:v>Wert</c:v>
                </c:pt>
                <c:pt idx="2">
                  <c:v>Breite</c:v>
                </c:pt>
                <c:pt idx="3">
                  <c:v>Ende</c:v>
                </c:pt>
              </c:strCache>
            </c:strRef>
          </c:cat>
          <c:val>
            <c:numRef>
              <c:f>'Drop Down Menü'!$B$342:$B$345</c:f>
              <c:numCache>
                <c:formatCode>0.00%</c:formatCode>
                <c:ptCount val="4"/>
                <c:pt idx="1">
                  <c:v>0</c:v>
                </c:pt>
                <c:pt idx="2">
                  <c:v>5.0000000000000001E-3</c:v>
                </c:pt>
                <c:pt idx="3">
                  <c:v>1.9950000000000001</c:v>
                </c:pt>
              </c:numCache>
            </c:numRef>
          </c:val>
          <c:extLst>
            <c:ext xmlns:c16="http://schemas.microsoft.com/office/drawing/2014/chart" uri="{C3380CC4-5D6E-409C-BE32-E72D297353CC}">
              <c16:uniqueId val="{00000008-4DCA-421D-869B-CFDC750C7DCA}"/>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extLst>
              <c:ext xmlns:c16="http://schemas.microsoft.com/office/drawing/2014/chart" uri="{C3380CC4-5D6E-409C-BE32-E72D297353CC}">
                <c16:uniqueId val="{00000000-B8BF-4361-824C-959922F8A2A4}"/>
              </c:ext>
            </c:extLst>
          </c:dPt>
          <c:dPt>
            <c:idx val="1"/>
            <c:bubble3D val="0"/>
            <c:spPr>
              <a:solidFill>
                <a:srgbClr val="C00000"/>
              </a:solidFill>
              <a:ln>
                <a:noFill/>
              </a:ln>
            </c:spPr>
            <c:extLst>
              <c:ext xmlns:c16="http://schemas.microsoft.com/office/drawing/2014/chart" uri="{C3380CC4-5D6E-409C-BE32-E72D297353CC}">
                <c16:uniqueId val="{00000002-B8BF-4361-824C-959922F8A2A4}"/>
              </c:ext>
            </c:extLst>
          </c:dPt>
          <c:dPt>
            <c:idx val="2"/>
            <c:bubble3D val="0"/>
            <c:spPr>
              <a:solidFill>
                <a:srgbClr val="FF0000">
                  <a:alpha val="75000"/>
                </a:srgbClr>
              </a:solidFill>
              <a:ln>
                <a:noFill/>
              </a:ln>
            </c:spPr>
            <c:extLst>
              <c:ext xmlns:c16="http://schemas.microsoft.com/office/drawing/2014/chart" uri="{C3380CC4-5D6E-409C-BE32-E72D297353CC}">
                <c16:uniqueId val="{00000004-B8BF-4361-824C-959922F8A2A4}"/>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a:noFill/>
              </a:ln>
            </c:spPr>
            <c:extLst>
              <c:ext xmlns:c16="http://schemas.microsoft.com/office/drawing/2014/chart" uri="{C3380CC4-5D6E-409C-BE32-E72D297353CC}">
                <c16:uniqueId val="{00000006-B8BF-4361-824C-959922F8A2A4}"/>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a:noFill/>
              </a:ln>
            </c:spPr>
            <c:extLst>
              <c:ext xmlns:c16="http://schemas.microsoft.com/office/drawing/2014/chart" uri="{C3380CC4-5D6E-409C-BE32-E72D297353CC}">
                <c16:uniqueId val="{00000008-B8BF-4361-824C-959922F8A2A4}"/>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a:noFill/>
              </a:ln>
            </c:spPr>
            <c:extLst>
              <c:ext xmlns:c16="http://schemas.microsoft.com/office/drawing/2014/chart" uri="{C3380CC4-5D6E-409C-BE32-E72D297353CC}">
                <c16:uniqueId val="{0000000A-B8BF-4361-824C-959922F8A2A4}"/>
              </c:ext>
            </c:extLst>
          </c:dPt>
          <c:dPt>
            <c:idx val="6"/>
            <c:bubble3D val="0"/>
            <c:spPr>
              <a:solidFill>
                <a:schemeClr val="accent6">
                  <a:lumMod val="40000"/>
                  <a:lumOff val="60000"/>
                </a:schemeClr>
              </a:solidFill>
              <a:ln>
                <a:noFill/>
              </a:ln>
            </c:spPr>
            <c:extLst>
              <c:ext xmlns:c16="http://schemas.microsoft.com/office/drawing/2014/chart" uri="{C3380CC4-5D6E-409C-BE32-E72D297353CC}">
                <c16:uniqueId val="{0000000C-B8BF-4361-824C-959922F8A2A4}"/>
              </c:ext>
            </c:extLst>
          </c:dPt>
          <c:dPt>
            <c:idx val="7"/>
            <c:bubble3D val="0"/>
            <c:spPr>
              <a:solidFill>
                <a:schemeClr val="accent6">
                  <a:lumMod val="60000"/>
                  <a:lumOff val="40000"/>
                </a:schemeClr>
              </a:solidFill>
              <a:ln>
                <a:noFill/>
              </a:ln>
            </c:spPr>
            <c:extLst>
              <c:ext xmlns:c16="http://schemas.microsoft.com/office/drawing/2014/chart" uri="{C3380CC4-5D6E-409C-BE32-E72D297353CC}">
                <c16:uniqueId val="{0000000E-B8BF-4361-824C-959922F8A2A4}"/>
              </c:ext>
            </c:extLst>
          </c:dPt>
          <c:dPt>
            <c:idx val="8"/>
            <c:bubble3D val="0"/>
            <c:spPr>
              <a:solidFill>
                <a:schemeClr val="accent6"/>
              </a:solidFill>
              <a:ln>
                <a:noFill/>
              </a:ln>
            </c:spPr>
            <c:extLst>
              <c:ext xmlns:c16="http://schemas.microsoft.com/office/drawing/2014/chart" uri="{C3380CC4-5D6E-409C-BE32-E72D297353CC}">
                <c16:uniqueId val="{00000010-B8BF-4361-824C-959922F8A2A4}"/>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a:noFill/>
              </a:ln>
            </c:spPr>
            <c:extLst>
              <c:ext xmlns:c16="http://schemas.microsoft.com/office/drawing/2014/chart" uri="{C3380CC4-5D6E-409C-BE32-E72D297353CC}">
                <c16:uniqueId val="{00000012-B8BF-4361-824C-959922F8A2A4}"/>
              </c:ext>
            </c:extLst>
          </c:dPt>
          <c:dPt>
            <c:idx val="10"/>
            <c:bubble3D val="0"/>
            <c:spPr>
              <a:solidFill>
                <a:schemeClr val="accent6">
                  <a:lumMod val="50000"/>
                </a:schemeClr>
              </a:solidFill>
              <a:ln>
                <a:noFill/>
              </a:ln>
            </c:spPr>
            <c:extLst>
              <c:ext xmlns:c16="http://schemas.microsoft.com/office/drawing/2014/chart" uri="{C3380CC4-5D6E-409C-BE32-E72D297353CC}">
                <c16:uniqueId val="{00000014-B8BF-4361-824C-959922F8A2A4}"/>
              </c:ext>
            </c:extLst>
          </c:dPt>
          <c:dPt>
            <c:idx val="11"/>
            <c:bubble3D val="0"/>
            <c:spPr>
              <a:noFill/>
              <a:ln>
                <a:noFill/>
              </a:ln>
            </c:spPr>
            <c:extLst>
              <c:ext xmlns:c16="http://schemas.microsoft.com/office/drawing/2014/chart" uri="{C3380CC4-5D6E-409C-BE32-E72D297353CC}">
                <c16:uniqueId val="{00000016-B8BF-4361-824C-959922F8A2A4}"/>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7-B8BF-4361-824C-959922F8A2A4}"/>
            </c:ext>
          </c:extLst>
        </c:ser>
        <c:dLbls>
          <c:showLegendKey val="0"/>
          <c:showVal val="0"/>
          <c:showCatName val="0"/>
          <c:showSerName val="0"/>
          <c:showPercent val="0"/>
          <c:showBubbleSize val="0"/>
          <c:showLeaderLines val="1"/>
        </c:dLbls>
        <c:firstSliceAng val="270"/>
        <c:holeSize val="40"/>
      </c:doughnutChart>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ln>
      <a:noFill/>
    </a:ln>
  </c:spPr>
  <c:txPr>
    <a:bodyPr/>
    <a:lstStyle/>
    <a:p>
      <a:pPr>
        <a:defRPr/>
      </a:pPr>
      <a:endParaRPr lang="de-DE"/>
    </a:p>
  </c:txPr>
  <c:printSettings>
    <c:headerFooter/>
    <c:pageMargins b="0.78740157499999996" l="0.7" r="0.7" t="0.78740157499999996" header="0.3" footer="0.3"/>
    <c:pageSetup/>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explosion val="6"/>
          <c:dPt>
            <c:idx val="0"/>
            <c:bubble3D val="0"/>
            <c:spPr>
              <a:solidFill>
                <a:schemeClr val="accent1"/>
              </a:solidFill>
              <a:ln w="19050">
                <a:solidFill>
                  <a:schemeClr val="lt1"/>
                </a:solidFill>
              </a:ln>
              <a:effectLst/>
            </c:spPr>
            <c:extLst>
              <c:ext xmlns:c16="http://schemas.microsoft.com/office/drawing/2014/chart" uri="{C3380CC4-5D6E-409C-BE32-E72D297353CC}">
                <c16:uniqueId val="{00000001-E13C-45C5-8A11-B98ABC8C0FFF}"/>
              </c:ext>
            </c:extLst>
          </c:dPt>
          <c:dPt>
            <c:idx val="1"/>
            <c:bubble3D val="0"/>
            <c:spPr>
              <a:noFill/>
              <a:ln w="19050">
                <a:noFill/>
              </a:ln>
              <a:effectLst/>
            </c:spPr>
            <c:extLst>
              <c:ext xmlns:c16="http://schemas.microsoft.com/office/drawing/2014/chart" uri="{C3380CC4-5D6E-409C-BE32-E72D297353CC}">
                <c16:uniqueId val="{00000003-E13C-45C5-8A11-B98ABC8C0FFF}"/>
              </c:ext>
            </c:extLst>
          </c:dPt>
          <c:dPt>
            <c:idx val="2"/>
            <c:bubble3D val="0"/>
            <c:spPr>
              <a:noFill/>
              <a:ln w="28575">
                <a:solidFill>
                  <a:schemeClr val="tx1"/>
                </a:solidFill>
              </a:ln>
              <a:effectLst/>
            </c:spPr>
            <c:extLst>
              <c:ext xmlns:c16="http://schemas.microsoft.com/office/drawing/2014/chart" uri="{C3380CC4-5D6E-409C-BE32-E72D297353CC}">
                <c16:uniqueId val="{00000005-E13C-45C5-8A11-B98ABC8C0FFF}"/>
              </c:ext>
            </c:extLst>
          </c:dPt>
          <c:dPt>
            <c:idx val="3"/>
            <c:bubble3D val="0"/>
            <c:spPr>
              <a:noFill/>
              <a:ln w="19050">
                <a:noFill/>
              </a:ln>
              <a:effectLst/>
            </c:spPr>
            <c:extLst>
              <c:ext xmlns:c16="http://schemas.microsoft.com/office/drawing/2014/chart" uri="{C3380CC4-5D6E-409C-BE32-E72D297353CC}">
                <c16:uniqueId val="{00000007-E13C-45C5-8A11-B98ABC8C0FFF}"/>
              </c:ext>
            </c:extLst>
          </c:dPt>
          <c:cat>
            <c:strRef>
              <c:f>'Drop Down Menü'!$A$348:$A$351</c:f>
              <c:strCache>
                <c:ptCount val="4"/>
                <c:pt idx="0">
                  <c:v>Nadel</c:v>
                </c:pt>
                <c:pt idx="1">
                  <c:v>Wert</c:v>
                </c:pt>
                <c:pt idx="2">
                  <c:v>Breite</c:v>
                </c:pt>
                <c:pt idx="3">
                  <c:v>Ende</c:v>
                </c:pt>
              </c:strCache>
            </c:strRef>
          </c:cat>
          <c:val>
            <c:numRef>
              <c:f>'Drop Down Menü'!$B$348:$B$351</c:f>
              <c:numCache>
                <c:formatCode>0.00%</c:formatCode>
                <c:ptCount val="4"/>
                <c:pt idx="1">
                  <c:v>0</c:v>
                </c:pt>
                <c:pt idx="2">
                  <c:v>5.0000000000000001E-3</c:v>
                </c:pt>
                <c:pt idx="3">
                  <c:v>1.9950000000000001</c:v>
                </c:pt>
              </c:numCache>
            </c:numRef>
          </c:val>
          <c:extLst>
            <c:ext xmlns:c16="http://schemas.microsoft.com/office/drawing/2014/chart" uri="{C3380CC4-5D6E-409C-BE32-E72D297353CC}">
              <c16:uniqueId val="{00000008-E13C-45C5-8A11-B98ABC8C0FFF}"/>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spPr>
              <a:solidFill>
                <a:schemeClr val="accent1"/>
              </a:solidFill>
              <a:ln w="19050">
                <a:noFill/>
              </a:ln>
              <a:effectLst/>
            </c:spPr>
            <c:extLst>
              <c:ext xmlns:c16="http://schemas.microsoft.com/office/drawing/2014/chart" uri="{C3380CC4-5D6E-409C-BE32-E72D297353CC}">
                <c16:uniqueId val="{00000001-F22A-4BD5-9E4B-EBCFD4D90403}"/>
              </c:ext>
            </c:extLst>
          </c:dPt>
          <c:dPt>
            <c:idx val="1"/>
            <c:bubble3D val="0"/>
            <c:spPr>
              <a:solidFill>
                <a:srgbClr val="C00000"/>
              </a:solidFill>
              <a:ln w="19050">
                <a:noFill/>
              </a:ln>
              <a:effectLst/>
            </c:spPr>
            <c:extLst>
              <c:ext xmlns:c16="http://schemas.microsoft.com/office/drawing/2014/chart" uri="{C3380CC4-5D6E-409C-BE32-E72D297353CC}">
                <c16:uniqueId val="{00000003-F22A-4BD5-9E4B-EBCFD4D90403}"/>
              </c:ext>
            </c:extLst>
          </c:dPt>
          <c:dPt>
            <c:idx val="2"/>
            <c:bubble3D val="0"/>
            <c:spPr>
              <a:solidFill>
                <a:srgbClr val="FF0000">
                  <a:alpha val="75000"/>
                </a:srgbClr>
              </a:solidFill>
              <a:ln w="19050">
                <a:noFill/>
              </a:ln>
              <a:effectLst/>
            </c:spPr>
            <c:extLst>
              <c:ext xmlns:c16="http://schemas.microsoft.com/office/drawing/2014/chart" uri="{C3380CC4-5D6E-409C-BE32-E72D297353CC}">
                <c16:uniqueId val="{00000005-F22A-4BD5-9E4B-EBCFD4D90403}"/>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w="19050">
                <a:noFill/>
              </a:ln>
              <a:effectLst/>
            </c:spPr>
            <c:extLst>
              <c:ext xmlns:c16="http://schemas.microsoft.com/office/drawing/2014/chart" uri="{C3380CC4-5D6E-409C-BE32-E72D297353CC}">
                <c16:uniqueId val="{00000007-F22A-4BD5-9E4B-EBCFD4D90403}"/>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w="19050">
                <a:noFill/>
              </a:ln>
              <a:effectLst/>
            </c:spPr>
            <c:extLst>
              <c:ext xmlns:c16="http://schemas.microsoft.com/office/drawing/2014/chart" uri="{C3380CC4-5D6E-409C-BE32-E72D297353CC}">
                <c16:uniqueId val="{00000009-F22A-4BD5-9E4B-EBCFD4D90403}"/>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w="19050">
                <a:noFill/>
              </a:ln>
              <a:effectLst/>
            </c:spPr>
            <c:extLst>
              <c:ext xmlns:c16="http://schemas.microsoft.com/office/drawing/2014/chart" uri="{C3380CC4-5D6E-409C-BE32-E72D297353CC}">
                <c16:uniqueId val="{0000000B-F22A-4BD5-9E4B-EBCFD4D90403}"/>
              </c:ext>
            </c:extLst>
          </c:dPt>
          <c:dPt>
            <c:idx val="6"/>
            <c:bubble3D val="0"/>
            <c:spPr>
              <a:solidFill>
                <a:schemeClr val="accent6">
                  <a:lumMod val="40000"/>
                  <a:lumOff val="60000"/>
                </a:schemeClr>
              </a:solidFill>
              <a:ln w="19050">
                <a:noFill/>
              </a:ln>
              <a:effectLst/>
            </c:spPr>
            <c:extLst>
              <c:ext xmlns:c16="http://schemas.microsoft.com/office/drawing/2014/chart" uri="{C3380CC4-5D6E-409C-BE32-E72D297353CC}">
                <c16:uniqueId val="{0000000D-F22A-4BD5-9E4B-EBCFD4D90403}"/>
              </c:ext>
            </c:extLst>
          </c:dPt>
          <c:dPt>
            <c:idx val="7"/>
            <c:bubble3D val="0"/>
            <c:spPr>
              <a:solidFill>
                <a:schemeClr val="accent6">
                  <a:lumMod val="60000"/>
                  <a:lumOff val="40000"/>
                </a:schemeClr>
              </a:solidFill>
              <a:ln w="19050">
                <a:noFill/>
              </a:ln>
              <a:effectLst/>
            </c:spPr>
            <c:extLst>
              <c:ext xmlns:c16="http://schemas.microsoft.com/office/drawing/2014/chart" uri="{C3380CC4-5D6E-409C-BE32-E72D297353CC}">
                <c16:uniqueId val="{0000000F-F22A-4BD5-9E4B-EBCFD4D90403}"/>
              </c:ext>
            </c:extLst>
          </c:dPt>
          <c:dPt>
            <c:idx val="8"/>
            <c:bubble3D val="0"/>
            <c:spPr>
              <a:solidFill>
                <a:schemeClr val="accent6"/>
              </a:solidFill>
              <a:ln w="19050">
                <a:noFill/>
              </a:ln>
              <a:effectLst/>
            </c:spPr>
            <c:extLst>
              <c:ext xmlns:c16="http://schemas.microsoft.com/office/drawing/2014/chart" uri="{C3380CC4-5D6E-409C-BE32-E72D297353CC}">
                <c16:uniqueId val="{00000011-F22A-4BD5-9E4B-EBCFD4D90403}"/>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w="19050">
                <a:noFill/>
              </a:ln>
              <a:effectLst/>
            </c:spPr>
            <c:extLst>
              <c:ext xmlns:c16="http://schemas.microsoft.com/office/drawing/2014/chart" uri="{C3380CC4-5D6E-409C-BE32-E72D297353CC}">
                <c16:uniqueId val="{00000013-F22A-4BD5-9E4B-EBCFD4D90403}"/>
              </c:ext>
            </c:extLst>
          </c:dPt>
          <c:dPt>
            <c:idx val="10"/>
            <c:bubble3D val="0"/>
            <c:spPr>
              <a:solidFill>
                <a:schemeClr val="accent6">
                  <a:lumMod val="50000"/>
                </a:schemeClr>
              </a:solidFill>
              <a:ln w="19050">
                <a:noFill/>
              </a:ln>
              <a:effectLst/>
            </c:spPr>
            <c:extLst>
              <c:ext xmlns:c16="http://schemas.microsoft.com/office/drawing/2014/chart" uri="{C3380CC4-5D6E-409C-BE32-E72D297353CC}">
                <c16:uniqueId val="{00000015-F22A-4BD5-9E4B-EBCFD4D90403}"/>
              </c:ext>
            </c:extLst>
          </c:dPt>
          <c:dPt>
            <c:idx val="11"/>
            <c:bubble3D val="0"/>
            <c:spPr>
              <a:noFill/>
              <a:ln w="19050">
                <a:noFill/>
              </a:ln>
              <a:effectLst/>
            </c:spPr>
            <c:extLst>
              <c:ext xmlns:c16="http://schemas.microsoft.com/office/drawing/2014/chart" uri="{C3380CC4-5D6E-409C-BE32-E72D297353CC}">
                <c16:uniqueId val="{00000017-F22A-4BD5-9E4B-EBCFD4D90403}"/>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8-F22A-4BD5-9E4B-EBCFD4D90403}"/>
            </c:ext>
          </c:extLst>
        </c:ser>
        <c:dLbls>
          <c:showLegendKey val="0"/>
          <c:showVal val="0"/>
          <c:showCatName val="0"/>
          <c:showSerName val="0"/>
          <c:showPercent val="0"/>
          <c:showBubbleSize val="0"/>
          <c:showLeaderLines val="1"/>
        </c:dLbls>
        <c:firstSliceAng val="270"/>
        <c:holeSize val="4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extLst>
              <c:ext xmlns:c16="http://schemas.microsoft.com/office/drawing/2014/chart" uri="{C3380CC4-5D6E-409C-BE32-E72D297353CC}">
                <c16:uniqueId val="{00000000-41E2-4F53-9CB4-C2ACCBF36066}"/>
              </c:ext>
            </c:extLst>
          </c:dPt>
          <c:dPt>
            <c:idx val="1"/>
            <c:bubble3D val="0"/>
            <c:spPr>
              <a:solidFill>
                <a:srgbClr val="C00000"/>
              </a:solidFill>
              <a:ln>
                <a:noFill/>
              </a:ln>
            </c:spPr>
            <c:extLst>
              <c:ext xmlns:c16="http://schemas.microsoft.com/office/drawing/2014/chart" uri="{C3380CC4-5D6E-409C-BE32-E72D297353CC}">
                <c16:uniqueId val="{00000002-41E2-4F53-9CB4-C2ACCBF36066}"/>
              </c:ext>
            </c:extLst>
          </c:dPt>
          <c:dPt>
            <c:idx val="2"/>
            <c:bubble3D val="0"/>
            <c:spPr>
              <a:solidFill>
                <a:srgbClr val="FF0000">
                  <a:alpha val="75000"/>
                </a:srgbClr>
              </a:solidFill>
              <a:ln>
                <a:noFill/>
              </a:ln>
            </c:spPr>
            <c:extLst>
              <c:ext xmlns:c16="http://schemas.microsoft.com/office/drawing/2014/chart" uri="{C3380CC4-5D6E-409C-BE32-E72D297353CC}">
                <c16:uniqueId val="{00000004-41E2-4F53-9CB4-C2ACCBF36066}"/>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a:noFill/>
              </a:ln>
            </c:spPr>
            <c:extLst>
              <c:ext xmlns:c16="http://schemas.microsoft.com/office/drawing/2014/chart" uri="{C3380CC4-5D6E-409C-BE32-E72D297353CC}">
                <c16:uniqueId val="{00000006-41E2-4F53-9CB4-C2ACCBF36066}"/>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a:noFill/>
              </a:ln>
            </c:spPr>
            <c:extLst>
              <c:ext xmlns:c16="http://schemas.microsoft.com/office/drawing/2014/chart" uri="{C3380CC4-5D6E-409C-BE32-E72D297353CC}">
                <c16:uniqueId val="{00000008-41E2-4F53-9CB4-C2ACCBF36066}"/>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a:noFill/>
              </a:ln>
            </c:spPr>
            <c:extLst>
              <c:ext xmlns:c16="http://schemas.microsoft.com/office/drawing/2014/chart" uri="{C3380CC4-5D6E-409C-BE32-E72D297353CC}">
                <c16:uniqueId val="{0000000A-41E2-4F53-9CB4-C2ACCBF36066}"/>
              </c:ext>
            </c:extLst>
          </c:dPt>
          <c:dPt>
            <c:idx val="6"/>
            <c:bubble3D val="0"/>
            <c:spPr>
              <a:solidFill>
                <a:schemeClr val="accent6">
                  <a:lumMod val="40000"/>
                  <a:lumOff val="60000"/>
                </a:schemeClr>
              </a:solidFill>
              <a:ln>
                <a:noFill/>
              </a:ln>
            </c:spPr>
            <c:extLst>
              <c:ext xmlns:c16="http://schemas.microsoft.com/office/drawing/2014/chart" uri="{C3380CC4-5D6E-409C-BE32-E72D297353CC}">
                <c16:uniqueId val="{0000000C-41E2-4F53-9CB4-C2ACCBF36066}"/>
              </c:ext>
            </c:extLst>
          </c:dPt>
          <c:dPt>
            <c:idx val="7"/>
            <c:bubble3D val="0"/>
            <c:spPr>
              <a:solidFill>
                <a:schemeClr val="accent6">
                  <a:lumMod val="60000"/>
                  <a:lumOff val="40000"/>
                </a:schemeClr>
              </a:solidFill>
              <a:ln>
                <a:noFill/>
              </a:ln>
            </c:spPr>
            <c:extLst>
              <c:ext xmlns:c16="http://schemas.microsoft.com/office/drawing/2014/chart" uri="{C3380CC4-5D6E-409C-BE32-E72D297353CC}">
                <c16:uniqueId val="{0000000E-41E2-4F53-9CB4-C2ACCBF36066}"/>
              </c:ext>
            </c:extLst>
          </c:dPt>
          <c:dPt>
            <c:idx val="8"/>
            <c:bubble3D val="0"/>
            <c:spPr>
              <a:solidFill>
                <a:schemeClr val="accent6"/>
              </a:solidFill>
              <a:ln>
                <a:noFill/>
              </a:ln>
            </c:spPr>
            <c:extLst>
              <c:ext xmlns:c16="http://schemas.microsoft.com/office/drawing/2014/chart" uri="{C3380CC4-5D6E-409C-BE32-E72D297353CC}">
                <c16:uniqueId val="{00000010-41E2-4F53-9CB4-C2ACCBF36066}"/>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a:noFill/>
              </a:ln>
            </c:spPr>
            <c:extLst>
              <c:ext xmlns:c16="http://schemas.microsoft.com/office/drawing/2014/chart" uri="{C3380CC4-5D6E-409C-BE32-E72D297353CC}">
                <c16:uniqueId val="{00000012-41E2-4F53-9CB4-C2ACCBF36066}"/>
              </c:ext>
            </c:extLst>
          </c:dPt>
          <c:dPt>
            <c:idx val="10"/>
            <c:bubble3D val="0"/>
            <c:spPr>
              <a:solidFill>
                <a:schemeClr val="accent6">
                  <a:lumMod val="50000"/>
                </a:schemeClr>
              </a:solidFill>
              <a:ln>
                <a:noFill/>
              </a:ln>
            </c:spPr>
            <c:extLst>
              <c:ext xmlns:c16="http://schemas.microsoft.com/office/drawing/2014/chart" uri="{C3380CC4-5D6E-409C-BE32-E72D297353CC}">
                <c16:uniqueId val="{00000014-41E2-4F53-9CB4-C2ACCBF36066}"/>
              </c:ext>
            </c:extLst>
          </c:dPt>
          <c:dPt>
            <c:idx val="11"/>
            <c:bubble3D val="0"/>
            <c:spPr>
              <a:noFill/>
              <a:ln>
                <a:noFill/>
              </a:ln>
            </c:spPr>
            <c:extLst>
              <c:ext xmlns:c16="http://schemas.microsoft.com/office/drawing/2014/chart" uri="{C3380CC4-5D6E-409C-BE32-E72D297353CC}">
                <c16:uniqueId val="{00000016-41E2-4F53-9CB4-C2ACCBF36066}"/>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7-41E2-4F53-9CB4-C2ACCBF36066}"/>
            </c:ext>
          </c:extLst>
        </c:ser>
        <c:dLbls>
          <c:showLegendKey val="0"/>
          <c:showVal val="0"/>
          <c:showCatName val="0"/>
          <c:showSerName val="0"/>
          <c:showPercent val="0"/>
          <c:showBubbleSize val="0"/>
          <c:showLeaderLines val="1"/>
        </c:dLbls>
        <c:firstSliceAng val="270"/>
        <c:holeSize val="40"/>
      </c:doughnutChart>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ln>
      <a:noFill/>
    </a:ln>
  </c:spPr>
  <c:txPr>
    <a:bodyPr/>
    <a:lstStyle/>
    <a:p>
      <a:pPr>
        <a:defRPr/>
      </a:pPr>
      <a:endParaRPr lang="de-DE"/>
    </a:p>
  </c:txPr>
  <c:printSettings>
    <c:headerFooter/>
    <c:pageMargins b="0.78740157499999996" l="0.7" r="0.7" t="0.78740157499999996" header="0.3" footer="0.3"/>
    <c:pageSetup/>
  </c:printSettings>
  <c:userShapes r:id="rId1"/>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extLst>
              <c:ext xmlns:c16="http://schemas.microsoft.com/office/drawing/2014/chart" uri="{C3380CC4-5D6E-409C-BE32-E72D297353CC}">
                <c16:uniqueId val="{00000000-7FF2-4E43-BA2D-885DB1AFDDF5}"/>
              </c:ext>
            </c:extLst>
          </c:dPt>
          <c:dPt>
            <c:idx val="1"/>
            <c:bubble3D val="0"/>
            <c:spPr>
              <a:solidFill>
                <a:srgbClr val="C00000"/>
              </a:solidFill>
              <a:ln>
                <a:noFill/>
              </a:ln>
            </c:spPr>
            <c:extLst>
              <c:ext xmlns:c16="http://schemas.microsoft.com/office/drawing/2014/chart" uri="{C3380CC4-5D6E-409C-BE32-E72D297353CC}">
                <c16:uniqueId val="{00000002-7FF2-4E43-BA2D-885DB1AFDDF5}"/>
              </c:ext>
            </c:extLst>
          </c:dPt>
          <c:dPt>
            <c:idx val="2"/>
            <c:bubble3D val="0"/>
            <c:spPr>
              <a:solidFill>
                <a:srgbClr val="FF0000">
                  <a:alpha val="75000"/>
                </a:srgbClr>
              </a:solidFill>
              <a:ln>
                <a:noFill/>
              </a:ln>
            </c:spPr>
            <c:extLst>
              <c:ext xmlns:c16="http://schemas.microsoft.com/office/drawing/2014/chart" uri="{C3380CC4-5D6E-409C-BE32-E72D297353CC}">
                <c16:uniqueId val="{00000004-7FF2-4E43-BA2D-885DB1AFDDF5}"/>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a:noFill/>
              </a:ln>
            </c:spPr>
            <c:extLst>
              <c:ext xmlns:c16="http://schemas.microsoft.com/office/drawing/2014/chart" uri="{C3380CC4-5D6E-409C-BE32-E72D297353CC}">
                <c16:uniqueId val="{00000006-7FF2-4E43-BA2D-885DB1AFDDF5}"/>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a:noFill/>
              </a:ln>
            </c:spPr>
            <c:extLst>
              <c:ext xmlns:c16="http://schemas.microsoft.com/office/drawing/2014/chart" uri="{C3380CC4-5D6E-409C-BE32-E72D297353CC}">
                <c16:uniqueId val="{00000008-7FF2-4E43-BA2D-885DB1AFDDF5}"/>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a:noFill/>
              </a:ln>
            </c:spPr>
            <c:extLst>
              <c:ext xmlns:c16="http://schemas.microsoft.com/office/drawing/2014/chart" uri="{C3380CC4-5D6E-409C-BE32-E72D297353CC}">
                <c16:uniqueId val="{0000000A-7FF2-4E43-BA2D-885DB1AFDDF5}"/>
              </c:ext>
            </c:extLst>
          </c:dPt>
          <c:dPt>
            <c:idx val="6"/>
            <c:bubble3D val="0"/>
            <c:spPr>
              <a:solidFill>
                <a:schemeClr val="accent6">
                  <a:lumMod val="40000"/>
                  <a:lumOff val="60000"/>
                </a:schemeClr>
              </a:solidFill>
              <a:ln>
                <a:noFill/>
              </a:ln>
            </c:spPr>
            <c:extLst>
              <c:ext xmlns:c16="http://schemas.microsoft.com/office/drawing/2014/chart" uri="{C3380CC4-5D6E-409C-BE32-E72D297353CC}">
                <c16:uniqueId val="{0000000C-7FF2-4E43-BA2D-885DB1AFDDF5}"/>
              </c:ext>
            </c:extLst>
          </c:dPt>
          <c:dPt>
            <c:idx val="7"/>
            <c:bubble3D val="0"/>
            <c:spPr>
              <a:solidFill>
                <a:schemeClr val="accent6">
                  <a:lumMod val="60000"/>
                  <a:lumOff val="40000"/>
                </a:schemeClr>
              </a:solidFill>
              <a:ln>
                <a:noFill/>
              </a:ln>
            </c:spPr>
            <c:extLst>
              <c:ext xmlns:c16="http://schemas.microsoft.com/office/drawing/2014/chart" uri="{C3380CC4-5D6E-409C-BE32-E72D297353CC}">
                <c16:uniqueId val="{0000000E-7FF2-4E43-BA2D-885DB1AFDDF5}"/>
              </c:ext>
            </c:extLst>
          </c:dPt>
          <c:dPt>
            <c:idx val="8"/>
            <c:bubble3D val="0"/>
            <c:spPr>
              <a:solidFill>
                <a:schemeClr val="accent6"/>
              </a:solidFill>
              <a:ln>
                <a:noFill/>
              </a:ln>
            </c:spPr>
            <c:extLst>
              <c:ext xmlns:c16="http://schemas.microsoft.com/office/drawing/2014/chart" uri="{C3380CC4-5D6E-409C-BE32-E72D297353CC}">
                <c16:uniqueId val="{00000010-7FF2-4E43-BA2D-885DB1AFDDF5}"/>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a:noFill/>
              </a:ln>
            </c:spPr>
            <c:extLst>
              <c:ext xmlns:c16="http://schemas.microsoft.com/office/drawing/2014/chart" uri="{C3380CC4-5D6E-409C-BE32-E72D297353CC}">
                <c16:uniqueId val="{00000012-7FF2-4E43-BA2D-885DB1AFDDF5}"/>
              </c:ext>
            </c:extLst>
          </c:dPt>
          <c:dPt>
            <c:idx val="10"/>
            <c:bubble3D val="0"/>
            <c:spPr>
              <a:solidFill>
                <a:schemeClr val="accent6">
                  <a:lumMod val="50000"/>
                </a:schemeClr>
              </a:solidFill>
              <a:ln>
                <a:noFill/>
              </a:ln>
            </c:spPr>
            <c:extLst>
              <c:ext xmlns:c16="http://schemas.microsoft.com/office/drawing/2014/chart" uri="{C3380CC4-5D6E-409C-BE32-E72D297353CC}">
                <c16:uniqueId val="{00000014-7FF2-4E43-BA2D-885DB1AFDDF5}"/>
              </c:ext>
            </c:extLst>
          </c:dPt>
          <c:dPt>
            <c:idx val="11"/>
            <c:bubble3D val="0"/>
            <c:spPr>
              <a:noFill/>
              <a:ln>
                <a:noFill/>
              </a:ln>
            </c:spPr>
            <c:extLst>
              <c:ext xmlns:c16="http://schemas.microsoft.com/office/drawing/2014/chart" uri="{C3380CC4-5D6E-409C-BE32-E72D297353CC}">
                <c16:uniqueId val="{00000016-7FF2-4E43-BA2D-885DB1AFDDF5}"/>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7-7FF2-4E43-BA2D-885DB1AFDDF5}"/>
            </c:ext>
          </c:extLst>
        </c:ser>
        <c:dLbls>
          <c:showLegendKey val="0"/>
          <c:showVal val="0"/>
          <c:showCatName val="0"/>
          <c:showSerName val="0"/>
          <c:showPercent val="0"/>
          <c:showBubbleSize val="0"/>
          <c:showLeaderLines val="1"/>
        </c:dLbls>
        <c:firstSliceAng val="270"/>
        <c:holeSize val="40"/>
      </c:doughnutChart>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ln>
      <a:noFill/>
    </a:ln>
  </c:spPr>
  <c:txPr>
    <a:bodyPr/>
    <a:lstStyle/>
    <a:p>
      <a:pPr>
        <a:defRPr/>
      </a:pPr>
      <a:endParaRPr lang="de-DE"/>
    </a:p>
  </c:txPr>
  <c:printSettings>
    <c:headerFooter/>
    <c:pageMargins b="0.78740157499999996" l="0.7" r="0.7" t="0.78740157499999996" header="0.3" footer="0.3"/>
    <c:pageSetup/>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extLst>
              <c:ext xmlns:c16="http://schemas.microsoft.com/office/drawing/2014/chart" uri="{C3380CC4-5D6E-409C-BE32-E72D297353CC}">
                <c16:uniqueId val="{00000000-C8AC-4138-8151-4769E9EC21D8}"/>
              </c:ext>
            </c:extLst>
          </c:dPt>
          <c:dPt>
            <c:idx val="1"/>
            <c:bubble3D val="0"/>
            <c:spPr>
              <a:solidFill>
                <a:srgbClr val="C00000"/>
              </a:solidFill>
              <a:ln>
                <a:noFill/>
              </a:ln>
            </c:spPr>
            <c:extLst>
              <c:ext xmlns:c16="http://schemas.microsoft.com/office/drawing/2014/chart" uri="{C3380CC4-5D6E-409C-BE32-E72D297353CC}">
                <c16:uniqueId val="{00000002-C8AC-4138-8151-4769E9EC21D8}"/>
              </c:ext>
            </c:extLst>
          </c:dPt>
          <c:dPt>
            <c:idx val="2"/>
            <c:bubble3D val="0"/>
            <c:spPr>
              <a:solidFill>
                <a:srgbClr val="FF0000">
                  <a:alpha val="75000"/>
                </a:srgbClr>
              </a:solidFill>
              <a:ln>
                <a:noFill/>
              </a:ln>
            </c:spPr>
            <c:extLst>
              <c:ext xmlns:c16="http://schemas.microsoft.com/office/drawing/2014/chart" uri="{C3380CC4-5D6E-409C-BE32-E72D297353CC}">
                <c16:uniqueId val="{00000004-C8AC-4138-8151-4769E9EC21D8}"/>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a:noFill/>
              </a:ln>
            </c:spPr>
            <c:extLst>
              <c:ext xmlns:c16="http://schemas.microsoft.com/office/drawing/2014/chart" uri="{C3380CC4-5D6E-409C-BE32-E72D297353CC}">
                <c16:uniqueId val="{00000006-C8AC-4138-8151-4769E9EC21D8}"/>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a:noFill/>
              </a:ln>
            </c:spPr>
            <c:extLst>
              <c:ext xmlns:c16="http://schemas.microsoft.com/office/drawing/2014/chart" uri="{C3380CC4-5D6E-409C-BE32-E72D297353CC}">
                <c16:uniqueId val="{00000008-C8AC-4138-8151-4769E9EC21D8}"/>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a:noFill/>
              </a:ln>
            </c:spPr>
            <c:extLst>
              <c:ext xmlns:c16="http://schemas.microsoft.com/office/drawing/2014/chart" uri="{C3380CC4-5D6E-409C-BE32-E72D297353CC}">
                <c16:uniqueId val="{0000000A-C8AC-4138-8151-4769E9EC21D8}"/>
              </c:ext>
            </c:extLst>
          </c:dPt>
          <c:dPt>
            <c:idx val="6"/>
            <c:bubble3D val="0"/>
            <c:spPr>
              <a:solidFill>
                <a:schemeClr val="accent6">
                  <a:lumMod val="40000"/>
                  <a:lumOff val="60000"/>
                </a:schemeClr>
              </a:solidFill>
              <a:ln>
                <a:noFill/>
              </a:ln>
            </c:spPr>
            <c:extLst>
              <c:ext xmlns:c16="http://schemas.microsoft.com/office/drawing/2014/chart" uri="{C3380CC4-5D6E-409C-BE32-E72D297353CC}">
                <c16:uniqueId val="{0000000C-C8AC-4138-8151-4769E9EC21D8}"/>
              </c:ext>
            </c:extLst>
          </c:dPt>
          <c:dPt>
            <c:idx val="7"/>
            <c:bubble3D val="0"/>
            <c:spPr>
              <a:solidFill>
                <a:schemeClr val="accent6">
                  <a:lumMod val="60000"/>
                  <a:lumOff val="40000"/>
                </a:schemeClr>
              </a:solidFill>
              <a:ln>
                <a:noFill/>
              </a:ln>
            </c:spPr>
            <c:extLst>
              <c:ext xmlns:c16="http://schemas.microsoft.com/office/drawing/2014/chart" uri="{C3380CC4-5D6E-409C-BE32-E72D297353CC}">
                <c16:uniqueId val="{0000000E-C8AC-4138-8151-4769E9EC21D8}"/>
              </c:ext>
            </c:extLst>
          </c:dPt>
          <c:dPt>
            <c:idx val="8"/>
            <c:bubble3D val="0"/>
            <c:spPr>
              <a:solidFill>
                <a:schemeClr val="accent6"/>
              </a:solidFill>
              <a:ln>
                <a:noFill/>
              </a:ln>
            </c:spPr>
            <c:extLst>
              <c:ext xmlns:c16="http://schemas.microsoft.com/office/drawing/2014/chart" uri="{C3380CC4-5D6E-409C-BE32-E72D297353CC}">
                <c16:uniqueId val="{00000010-C8AC-4138-8151-4769E9EC21D8}"/>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a:noFill/>
              </a:ln>
            </c:spPr>
            <c:extLst>
              <c:ext xmlns:c16="http://schemas.microsoft.com/office/drawing/2014/chart" uri="{C3380CC4-5D6E-409C-BE32-E72D297353CC}">
                <c16:uniqueId val="{00000012-C8AC-4138-8151-4769E9EC21D8}"/>
              </c:ext>
            </c:extLst>
          </c:dPt>
          <c:dPt>
            <c:idx val="10"/>
            <c:bubble3D val="0"/>
            <c:spPr>
              <a:solidFill>
                <a:schemeClr val="accent6">
                  <a:lumMod val="50000"/>
                </a:schemeClr>
              </a:solidFill>
              <a:ln>
                <a:noFill/>
              </a:ln>
            </c:spPr>
            <c:extLst>
              <c:ext xmlns:c16="http://schemas.microsoft.com/office/drawing/2014/chart" uri="{C3380CC4-5D6E-409C-BE32-E72D297353CC}">
                <c16:uniqueId val="{00000014-C8AC-4138-8151-4769E9EC21D8}"/>
              </c:ext>
            </c:extLst>
          </c:dPt>
          <c:dPt>
            <c:idx val="11"/>
            <c:bubble3D val="0"/>
            <c:spPr>
              <a:noFill/>
              <a:ln>
                <a:noFill/>
              </a:ln>
            </c:spPr>
            <c:extLst>
              <c:ext xmlns:c16="http://schemas.microsoft.com/office/drawing/2014/chart" uri="{C3380CC4-5D6E-409C-BE32-E72D297353CC}">
                <c16:uniqueId val="{00000016-C8AC-4138-8151-4769E9EC21D8}"/>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7-C8AC-4138-8151-4769E9EC21D8}"/>
            </c:ext>
          </c:extLst>
        </c:ser>
        <c:dLbls>
          <c:showLegendKey val="0"/>
          <c:showVal val="0"/>
          <c:showCatName val="0"/>
          <c:showSerName val="0"/>
          <c:showPercent val="0"/>
          <c:showBubbleSize val="0"/>
          <c:showLeaderLines val="1"/>
        </c:dLbls>
        <c:firstSliceAng val="270"/>
        <c:holeSize val="40"/>
      </c:doughnutChart>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ln>
      <a:noFill/>
    </a:ln>
  </c:spPr>
  <c:txPr>
    <a:bodyPr/>
    <a:lstStyle/>
    <a:p>
      <a:pPr>
        <a:defRPr/>
      </a:pPr>
      <a:endParaRPr lang="de-DE"/>
    </a:p>
  </c:txPr>
  <c:printSettings>
    <c:headerFooter/>
    <c:pageMargins b="0.78740157499999996" l="0.7" r="0.7" t="0.78740157499999996" header="0.3" footer="0.3"/>
    <c:pageSetup/>
  </c:printSettings>
  <c:userShapes r:id="rId1"/>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extLst>
              <c:ext xmlns:c16="http://schemas.microsoft.com/office/drawing/2014/chart" uri="{C3380CC4-5D6E-409C-BE32-E72D297353CC}">
                <c16:uniqueId val="{00000001-62A2-460C-BEC3-D15B45216F4B}"/>
              </c:ext>
            </c:extLst>
          </c:dPt>
          <c:dPt>
            <c:idx val="1"/>
            <c:bubble3D val="0"/>
            <c:spPr>
              <a:solidFill>
                <a:srgbClr val="C00000"/>
              </a:solidFill>
              <a:ln>
                <a:noFill/>
              </a:ln>
            </c:spPr>
            <c:extLst>
              <c:ext xmlns:c16="http://schemas.microsoft.com/office/drawing/2014/chart" uri="{C3380CC4-5D6E-409C-BE32-E72D297353CC}">
                <c16:uniqueId val="{00000003-62A2-460C-BEC3-D15B45216F4B}"/>
              </c:ext>
            </c:extLst>
          </c:dPt>
          <c:dPt>
            <c:idx val="2"/>
            <c:bubble3D val="0"/>
            <c:spPr>
              <a:solidFill>
                <a:srgbClr val="FF0000">
                  <a:alpha val="75000"/>
                </a:srgbClr>
              </a:solidFill>
              <a:ln>
                <a:noFill/>
              </a:ln>
            </c:spPr>
            <c:extLst>
              <c:ext xmlns:c16="http://schemas.microsoft.com/office/drawing/2014/chart" uri="{C3380CC4-5D6E-409C-BE32-E72D297353CC}">
                <c16:uniqueId val="{00000005-62A2-460C-BEC3-D15B45216F4B}"/>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a:noFill/>
              </a:ln>
            </c:spPr>
            <c:extLst>
              <c:ext xmlns:c16="http://schemas.microsoft.com/office/drawing/2014/chart" uri="{C3380CC4-5D6E-409C-BE32-E72D297353CC}">
                <c16:uniqueId val="{00000007-62A2-460C-BEC3-D15B45216F4B}"/>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a:noFill/>
              </a:ln>
            </c:spPr>
            <c:extLst>
              <c:ext xmlns:c16="http://schemas.microsoft.com/office/drawing/2014/chart" uri="{C3380CC4-5D6E-409C-BE32-E72D297353CC}">
                <c16:uniqueId val="{00000009-62A2-460C-BEC3-D15B45216F4B}"/>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a:noFill/>
              </a:ln>
            </c:spPr>
            <c:extLst>
              <c:ext xmlns:c16="http://schemas.microsoft.com/office/drawing/2014/chart" uri="{C3380CC4-5D6E-409C-BE32-E72D297353CC}">
                <c16:uniqueId val="{0000000B-62A2-460C-BEC3-D15B45216F4B}"/>
              </c:ext>
            </c:extLst>
          </c:dPt>
          <c:dPt>
            <c:idx val="6"/>
            <c:bubble3D val="0"/>
            <c:spPr>
              <a:solidFill>
                <a:schemeClr val="accent6">
                  <a:lumMod val="40000"/>
                  <a:lumOff val="60000"/>
                </a:schemeClr>
              </a:solidFill>
              <a:ln>
                <a:noFill/>
              </a:ln>
            </c:spPr>
            <c:extLst>
              <c:ext xmlns:c16="http://schemas.microsoft.com/office/drawing/2014/chart" uri="{C3380CC4-5D6E-409C-BE32-E72D297353CC}">
                <c16:uniqueId val="{0000000D-62A2-460C-BEC3-D15B45216F4B}"/>
              </c:ext>
            </c:extLst>
          </c:dPt>
          <c:dPt>
            <c:idx val="7"/>
            <c:bubble3D val="0"/>
            <c:spPr>
              <a:solidFill>
                <a:schemeClr val="accent6">
                  <a:lumMod val="60000"/>
                  <a:lumOff val="40000"/>
                </a:schemeClr>
              </a:solidFill>
              <a:ln>
                <a:noFill/>
              </a:ln>
            </c:spPr>
            <c:extLst>
              <c:ext xmlns:c16="http://schemas.microsoft.com/office/drawing/2014/chart" uri="{C3380CC4-5D6E-409C-BE32-E72D297353CC}">
                <c16:uniqueId val="{0000000F-62A2-460C-BEC3-D15B45216F4B}"/>
              </c:ext>
            </c:extLst>
          </c:dPt>
          <c:dPt>
            <c:idx val="8"/>
            <c:bubble3D val="0"/>
            <c:spPr>
              <a:solidFill>
                <a:schemeClr val="accent6"/>
              </a:solidFill>
              <a:ln>
                <a:noFill/>
              </a:ln>
            </c:spPr>
            <c:extLst>
              <c:ext xmlns:c16="http://schemas.microsoft.com/office/drawing/2014/chart" uri="{C3380CC4-5D6E-409C-BE32-E72D297353CC}">
                <c16:uniqueId val="{00000011-62A2-460C-BEC3-D15B45216F4B}"/>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a:noFill/>
              </a:ln>
            </c:spPr>
            <c:extLst>
              <c:ext xmlns:c16="http://schemas.microsoft.com/office/drawing/2014/chart" uri="{C3380CC4-5D6E-409C-BE32-E72D297353CC}">
                <c16:uniqueId val="{00000013-62A2-460C-BEC3-D15B45216F4B}"/>
              </c:ext>
            </c:extLst>
          </c:dPt>
          <c:dPt>
            <c:idx val="10"/>
            <c:bubble3D val="0"/>
            <c:spPr>
              <a:solidFill>
                <a:schemeClr val="accent6">
                  <a:lumMod val="50000"/>
                </a:schemeClr>
              </a:solidFill>
              <a:ln>
                <a:noFill/>
              </a:ln>
            </c:spPr>
            <c:extLst>
              <c:ext xmlns:c16="http://schemas.microsoft.com/office/drawing/2014/chart" uri="{C3380CC4-5D6E-409C-BE32-E72D297353CC}">
                <c16:uniqueId val="{00000015-62A2-460C-BEC3-D15B45216F4B}"/>
              </c:ext>
            </c:extLst>
          </c:dPt>
          <c:dPt>
            <c:idx val="11"/>
            <c:bubble3D val="0"/>
            <c:spPr>
              <a:noFill/>
              <a:ln>
                <a:noFill/>
              </a:ln>
            </c:spPr>
            <c:extLst>
              <c:ext xmlns:c16="http://schemas.microsoft.com/office/drawing/2014/chart" uri="{C3380CC4-5D6E-409C-BE32-E72D297353CC}">
                <c16:uniqueId val="{00000017-62A2-460C-BEC3-D15B45216F4B}"/>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8-62A2-460C-BEC3-D15B45216F4B}"/>
            </c:ext>
          </c:extLst>
        </c:ser>
        <c:dLbls>
          <c:showLegendKey val="0"/>
          <c:showVal val="0"/>
          <c:showCatName val="0"/>
          <c:showSerName val="0"/>
          <c:showPercent val="0"/>
          <c:showBubbleSize val="0"/>
          <c:showLeaderLines val="1"/>
        </c:dLbls>
        <c:firstSliceAng val="270"/>
        <c:holeSize val="40"/>
      </c:doughnutChart>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ln>
      <a:noFill/>
    </a:ln>
  </c:spPr>
  <c:txPr>
    <a:bodyPr/>
    <a:lstStyle/>
    <a:p>
      <a:pPr>
        <a:defRPr/>
      </a:pPr>
      <a:endParaRPr lang="de-DE"/>
    </a:p>
  </c:txPr>
  <c:printSettings>
    <c:headerFooter/>
    <c:pageMargins b="0.78740157499999996" l="0.7" r="0.7" t="0.78740157499999996" header="0.3" footer="0.3"/>
    <c:pageSetup/>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dLbls>
          <c:showLegendKey val="0"/>
          <c:showVal val="0"/>
          <c:showCatName val="0"/>
          <c:showSerName val="0"/>
          <c:showPercent val="0"/>
          <c:showBubbleSize val="0"/>
          <c:showLeaderLines val="0"/>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spPr>
              <a:solidFill>
                <a:schemeClr val="accent1"/>
              </a:solidFill>
              <a:ln w="19050">
                <a:noFill/>
              </a:ln>
              <a:effectLst/>
            </c:spPr>
            <c:extLst>
              <c:ext xmlns:c16="http://schemas.microsoft.com/office/drawing/2014/chart" uri="{C3380CC4-5D6E-409C-BE32-E72D297353CC}">
                <c16:uniqueId val="{00000001-F1C5-42AA-B6C1-F50699476055}"/>
              </c:ext>
            </c:extLst>
          </c:dPt>
          <c:dPt>
            <c:idx val="1"/>
            <c:bubble3D val="0"/>
            <c:spPr>
              <a:solidFill>
                <a:srgbClr val="C00000"/>
              </a:solidFill>
              <a:ln w="19050">
                <a:noFill/>
              </a:ln>
              <a:effectLst/>
            </c:spPr>
            <c:extLst>
              <c:ext xmlns:c16="http://schemas.microsoft.com/office/drawing/2014/chart" uri="{C3380CC4-5D6E-409C-BE32-E72D297353CC}">
                <c16:uniqueId val="{00000003-F1C5-42AA-B6C1-F50699476055}"/>
              </c:ext>
            </c:extLst>
          </c:dPt>
          <c:dPt>
            <c:idx val="2"/>
            <c:bubble3D val="0"/>
            <c:spPr>
              <a:solidFill>
                <a:srgbClr val="FF0000">
                  <a:alpha val="75000"/>
                </a:srgbClr>
              </a:solidFill>
              <a:ln w="19050">
                <a:noFill/>
              </a:ln>
              <a:effectLst/>
            </c:spPr>
            <c:extLst>
              <c:ext xmlns:c16="http://schemas.microsoft.com/office/drawing/2014/chart" uri="{C3380CC4-5D6E-409C-BE32-E72D297353CC}">
                <c16:uniqueId val="{00000005-F1C5-42AA-B6C1-F50699476055}"/>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w="19050">
                <a:noFill/>
              </a:ln>
              <a:effectLst/>
            </c:spPr>
            <c:extLst>
              <c:ext xmlns:c16="http://schemas.microsoft.com/office/drawing/2014/chart" uri="{C3380CC4-5D6E-409C-BE32-E72D297353CC}">
                <c16:uniqueId val="{00000007-F1C5-42AA-B6C1-F50699476055}"/>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w="19050">
                <a:noFill/>
              </a:ln>
              <a:effectLst/>
            </c:spPr>
            <c:extLst>
              <c:ext xmlns:c16="http://schemas.microsoft.com/office/drawing/2014/chart" uri="{C3380CC4-5D6E-409C-BE32-E72D297353CC}">
                <c16:uniqueId val="{00000009-F1C5-42AA-B6C1-F50699476055}"/>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w="19050">
                <a:noFill/>
              </a:ln>
              <a:effectLst/>
            </c:spPr>
            <c:extLst>
              <c:ext xmlns:c16="http://schemas.microsoft.com/office/drawing/2014/chart" uri="{C3380CC4-5D6E-409C-BE32-E72D297353CC}">
                <c16:uniqueId val="{0000000B-F1C5-42AA-B6C1-F50699476055}"/>
              </c:ext>
            </c:extLst>
          </c:dPt>
          <c:dPt>
            <c:idx val="6"/>
            <c:bubble3D val="0"/>
            <c:spPr>
              <a:solidFill>
                <a:schemeClr val="accent6">
                  <a:lumMod val="40000"/>
                  <a:lumOff val="60000"/>
                </a:schemeClr>
              </a:solidFill>
              <a:ln w="19050">
                <a:noFill/>
              </a:ln>
              <a:effectLst/>
            </c:spPr>
            <c:extLst>
              <c:ext xmlns:c16="http://schemas.microsoft.com/office/drawing/2014/chart" uri="{C3380CC4-5D6E-409C-BE32-E72D297353CC}">
                <c16:uniqueId val="{0000000D-F1C5-42AA-B6C1-F50699476055}"/>
              </c:ext>
            </c:extLst>
          </c:dPt>
          <c:dPt>
            <c:idx val="7"/>
            <c:bubble3D val="0"/>
            <c:spPr>
              <a:solidFill>
                <a:schemeClr val="accent6">
                  <a:lumMod val="60000"/>
                  <a:lumOff val="40000"/>
                </a:schemeClr>
              </a:solidFill>
              <a:ln w="19050">
                <a:noFill/>
              </a:ln>
              <a:effectLst/>
            </c:spPr>
            <c:extLst>
              <c:ext xmlns:c16="http://schemas.microsoft.com/office/drawing/2014/chart" uri="{C3380CC4-5D6E-409C-BE32-E72D297353CC}">
                <c16:uniqueId val="{0000000F-F1C5-42AA-B6C1-F50699476055}"/>
              </c:ext>
            </c:extLst>
          </c:dPt>
          <c:dPt>
            <c:idx val="8"/>
            <c:bubble3D val="0"/>
            <c:spPr>
              <a:solidFill>
                <a:schemeClr val="accent6"/>
              </a:solidFill>
              <a:ln w="19050">
                <a:noFill/>
              </a:ln>
              <a:effectLst/>
            </c:spPr>
            <c:extLst>
              <c:ext xmlns:c16="http://schemas.microsoft.com/office/drawing/2014/chart" uri="{C3380CC4-5D6E-409C-BE32-E72D297353CC}">
                <c16:uniqueId val="{00000011-F1C5-42AA-B6C1-F50699476055}"/>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w="19050">
                <a:noFill/>
              </a:ln>
              <a:effectLst/>
            </c:spPr>
            <c:extLst>
              <c:ext xmlns:c16="http://schemas.microsoft.com/office/drawing/2014/chart" uri="{C3380CC4-5D6E-409C-BE32-E72D297353CC}">
                <c16:uniqueId val="{00000013-F1C5-42AA-B6C1-F50699476055}"/>
              </c:ext>
            </c:extLst>
          </c:dPt>
          <c:dPt>
            <c:idx val="10"/>
            <c:bubble3D val="0"/>
            <c:spPr>
              <a:solidFill>
                <a:schemeClr val="accent6">
                  <a:lumMod val="50000"/>
                </a:schemeClr>
              </a:solidFill>
              <a:ln w="19050">
                <a:noFill/>
              </a:ln>
              <a:effectLst/>
            </c:spPr>
            <c:extLst>
              <c:ext xmlns:c16="http://schemas.microsoft.com/office/drawing/2014/chart" uri="{C3380CC4-5D6E-409C-BE32-E72D297353CC}">
                <c16:uniqueId val="{00000015-F1C5-42AA-B6C1-F50699476055}"/>
              </c:ext>
            </c:extLst>
          </c:dPt>
          <c:dPt>
            <c:idx val="11"/>
            <c:bubble3D val="0"/>
            <c:spPr>
              <a:noFill/>
              <a:ln w="19050">
                <a:noFill/>
              </a:ln>
              <a:effectLst/>
            </c:spPr>
            <c:extLst>
              <c:ext xmlns:c16="http://schemas.microsoft.com/office/drawing/2014/chart" uri="{C3380CC4-5D6E-409C-BE32-E72D297353CC}">
                <c16:uniqueId val="{00000017-F1C5-42AA-B6C1-F50699476055}"/>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8-F1C5-42AA-B6C1-F50699476055}"/>
            </c:ext>
          </c:extLst>
        </c:ser>
        <c:dLbls>
          <c:showLegendKey val="0"/>
          <c:showVal val="0"/>
          <c:showCatName val="0"/>
          <c:showSerName val="0"/>
          <c:showPercent val="0"/>
          <c:showBubbleSize val="0"/>
          <c:showLeaderLines val="1"/>
        </c:dLbls>
        <c:firstSliceAng val="270"/>
        <c:holeSize val="4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dLbls>
          <c:showLegendKey val="0"/>
          <c:showVal val="0"/>
          <c:showCatName val="0"/>
          <c:showSerName val="0"/>
          <c:showPercent val="0"/>
          <c:showBubbleSize val="0"/>
          <c:showLeaderLines val="0"/>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noFill/>
              <a:ln w="19050">
                <a:noFill/>
              </a:ln>
              <a:effectLst/>
            </c:spPr>
            <c:extLst>
              <c:ext xmlns:c16="http://schemas.microsoft.com/office/drawing/2014/chart" uri="{C3380CC4-5D6E-409C-BE32-E72D297353CC}">
                <c16:uniqueId val="{00000001-FEC9-4C2B-9F09-003963E0FB54}"/>
              </c:ext>
            </c:extLst>
          </c:dPt>
          <c:dPt>
            <c:idx val="1"/>
            <c:bubble3D val="0"/>
            <c:spPr>
              <a:noFill/>
              <a:ln w="31750">
                <a:solidFill>
                  <a:schemeClr val="tx1"/>
                </a:solidFill>
              </a:ln>
              <a:effectLst/>
            </c:spPr>
            <c:extLst>
              <c:ext xmlns:c16="http://schemas.microsoft.com/office/drawing/2014/chart" uri="{C3380CC4-5D6E-409C-BE32-E72D297353CC}">
                <c16:uniqueId val="{00000003-FEC9-4C2B-9F09-003963E0FB54}"/>
              </c:ext>
            </c:extLst>
          </c:dPt>
          <c:dPt>
            <c:idx val="2"/>
            <c:bubble3D val="0"/>
            <c:spPr>
              <a:noFill/>
              <a:ln w="19050">
                <a:noFill/>
              </a:ln>
              <a:effectLst/>
            </c:spPr>
            <c:extLst>
              <c:ext xmlns:c16="http://schemas.microsoft.com/office/drawing/2014/chart" uri="{C3380CC4-5D6E-409C-BE32-E72D297353CC}">
                <c16:uniqueId val="{00000005-FEC9-4C2B-9F09-003963E0FB54}"/>
              </c:ext>
            </c:extLst>
          </c:dPt>
          <c:cat>
            <c:strRef>
              <c:f>'Drop Down Menü'!$A$121:$A$123</c:f>
              <c:strCache>
                <c:ptCount val="3"/>
                <c:pt idx="0">
                  <c:v>Wert</c:v>
                </c:pt>
                <c:pt idx="1">
                  <c:v>Breite</c:v>
                </c:pt>
                <c:pt idx="2">
                  <c:v>Ende</c:v>
                </c:pt>
              </c:strCache>
            </c:strRef>
          </c:cat>
          <c:val>
            <c:numRef>
              <c:f>'Drop Down Menü'!$B$121:$B$123</c:f>
              <c:numCache>
                <c:formatCode>0.00%</c:formatCode>
                <c:ptCount val="3"/>
                <c:pt idx="0">
                  <c:v>0</c:v>
                </c:pt>
                <c:pt idx="1">
                  <c:v>5.0000000000000001E-3</c:v>
                </c:pt>
                <c:pt idx="2">
                  <c:v>1.9950000000000001</c:v>
                </c:pt>
              </c:numCache>
            </c:numRef>
          </c:val>
          <c:extLst>
            <c:ext xmlns:c16="http://schemas.microsoft.com/office/drawing/2014/chart" uri="{C3380CC4-5D6E-409C-BE32-E72D297353CC}">
              <c16:uniqueId val="{00000006-FEC9-4C2B-9F09-003963E0FB54}"/>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6AE-4008-B917-434182FE2769}"/>
              </c:ext>
            </c:extLst>
          </c:dPt>
          <c:dPt>
            <c:idx val="1"/>
            <c:bubble3D val="0"/>
            <c:spPr>
              <a:noFill/>
              <a:ln w="19050">
                <a:noFill/>
              </a:ln>
              <a:effectLst/>
            </c:spPr>
            <c:extLst>
              <c:ext xmlns:c16="http://schemas.microsoft.com/office/drawing/2014/chart" uri="{C3380CC4-5D6E-409C-BE32-E72D297353CC}">
                <c16:uniqueId val="{00000003-96AE-4008-B917-434182FE2769}"/>
              </c:ext>
            </c:extLst>
          </c:dPt>
          <c:dPt>
            <c:idx val="2"/>
            <c:bubble3D val="0"/>
            <c:spPr>
              <a:noFill/>
              <a:ln w="31750">
                <a:solidFill>
                  <a:schemeClr val="tx1"/>
                </a:solidFill>
              </a:ln>
              <a:effectLst/>
            </c:spPr>
            <c:extLst>
              <c:ext xmlns:c16="http://schemas.microsoft.com/office/drawing/2014/chart" uri="{C3380CC4-5D6E-409C-BE32-E72D297353CC}">
                <c16:uniqueId val="{00000005-96AE-4008-B917-434182FE2769}"/>
              </c:ext>
            </c:extLst>
          </c:dPt>
          <c:dPt>
            <c:idx val="3"/>
            <c:bubble3D val="0"/>
            <c:spPr>
              <a:noFill/>
              <a:ln w="19050">
                <a:noFill/>
              </a:ln>
              <a:effectLst/>
            </c:spPr>
            <c:extLst>
              <c:ext xmlns:c16="http://schemas.microsoft.com/office/drawing/2014/chart" uri="{C3380CC4-5D6E-409C-BE32-E72D297353CC}">
                <c16:uniqueId val="{00000007-96AE-4008-B917-434182FE2769}"/>
              </c:ext>
            </c:extLst>
          </c:dPt>
          <c:cat>
            <c:strRef>
              <c:f>'Drop Down Menü'!$A$132:$A$135</c:f>
              <c:strCache>
                <c:ptCount val="4"/>
                <c:pt idx="0">
                  <c:v>Nadel</c:v>
                </c:pt>
                <c:pt idx="1">
                  <c:v>Wert</c:v>
                </c:pt>
                <c:pt idx="2">
                  <c:v>Breite</c:v>
                </c:pt>
                <c:pt idx="3">
                  <c:v>Ende</c:v>
                </c:pt>
              </c:strCache>
            </c:strRef>
          </c:cat>
          <c:val>
            <c:numRef>
              <c:f>'Drop Down Menü'!$B$132:$B$135</c:f>
              <c:numCache>
                <c:formatCode>0.00%</c:formatCode>
                <c:ptCount val="4"/>
                <c:pt idx="1">
                  <c:v>0</c:v>
                </c:pt>
                <c:pt idx="2">
                  <c:v>5.0000000000000001E-3</c:v>
                </c:pt>
                <c:pt idx="3">
                  <c:v>1.9950000000000001</c:v>
                </c:pt>
              </c:numCache>
            </c:numRef>
          </c:val>
          <c:extLst>
            <c:ext xmlns:c16="http://schemas.microsoft.com/office/drawing/2014/chart" uri="{C3380CC4-5D6E-409C-BE32-E72D297353CC}">
              <c16:uniqueId val="{00000008-96AE-4008-B917-434182FE2769}"/>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857F-4859-BB20-A7A8AA5A00F5}"/>
              </c:ext>
            </c:extLst>
          </c:dPt>
          <c:dPt>
            <c:idx val="1"/>
            <c:bubble3D val="0"/>
            <c:spPr>
              <a:noFill/>
              <a:ln w="19050">
                <a:noFill/>
              </a:ln>
              <a:effectLst/>
            </c:spPr>
            <c:extLst>
              <c:ext xmlns:c16="http://schemas.microsoft.com/office/drawing/2014/chart" uri="{C3380CC4-5D6E-409C-BE32-E72D297353CC}">
                <c16:uniqueId val="{00000003-857F-4859-BB20-A7A8AA5A00F5}"/>
              </c:ext>
            </c:extLst>
          </c:dPt>
          <c:dPt>
            <c:idx val="2"/>
            <c:bubble3D val="0"/>
            <c:spPr>
              <a:noFill/>
              <a:ln w="31750">
                <a:solidFill>
                  <a:schemeClr val="tx1"/>
                </a:solidFill>
              </a:ln>
              <a:effectLst/>
            </c:spPr>
            <c:extLst>
              <c:ext xmlns:c16="http://schemas.microsoft.com/office/drawing/2014/chart" uri="{C3380CC4-5D6E-409C-BE32-E72D297353CC}">
                <c16:uniqueId val="{00000005-857F-4859-BB20-A7A8AA5A00F5}"/>
              </c:ext>
            </c:extLst>
          </c:dPt>
          <c:dPt>
            <c:idx val="3"/>
            <c:bubble3D val="0"/>
            <c:spPr>
              <a:noFill/>
              <a:ln w="19050">
                <a:noFill/>
              </a:ln>
              <a:effectLst/>
            </c:spPr>
            <c:extLst>
              <c:ext xmlns:c16="http://schemas.microsoft.com/office/drawing/2014/chart" uri="{C3380CC4-5D6E-409C-BE32-E72D297353CC}">
                <c16:uniqueId val="{00000007-857F-4859-BB20-A7A8AA5A00F5}"/>
              </c:ext>
            </c:extLst>
          </c:dPt>
          <c:cat>
            <c:strRef>
              <c:f>'Drop Down Menü'!$A$144:$A$147</c:f>
              <c:strCache>
                <c:ptCount val="4"/>
                <c:pt idx="0">
                  <c:v>Nadel</c:v>
                </c:pt>
                <c:pt idx="1">
                  <c:v>Wert</c:v>
                </c:pt>
                <c:pt idx="2">
                  <c:v>Breite</c:v>
                </c:pt>
                <c:pt idx="3">
                  <c:v>Ende</c:v>
                </c:pt>
              </c:strCache>
            </c:strRef>
          </c:cat>
          <c:val>
            <c:numRef>
              <c:f>'Drop Down Menü'!$B$144:$B$147</c:f>
              <c:numCache>
                <c:formatCode>0.00%</c:formatCode>
                <c:ptCount val="4"/>
                <c:pt idx="1">
                  <c:v>0</c:v>
                </c:pt>
                <c:pt idx="2">
                  <c:v>5.0000000000000001E-3</c:v>
                </c:pt>
                <c:pt idx="3">
                  <c:v>1.9950000000000001</c:v>
                </c:pt>
              </c:numCache>
            </c:numRef>
          </c:val>
          <c:extLst>
            <c:ext xmlns:c16="http://schemas.microsoft.com/office/drawing/2014/chart" uri="{C3380CC4-5D6E-409C-BE32-E72D297353CC}">
              <c16:uniqueId val="{00000008-857F-4859-BB20-A7A8AA5A00F5}"/>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35E-4C7D-904F-627FCFF0D0A1}"/>
              </c:ext>
            </c:extLst>
          </c:dPt>
          <c:dPt>
            <c:idx val="1"/>
            <c:bubble3D val="0"/>
            <c:spPr>
              <a:noFill/>
              <a:ln w="19050">
                <a:noFill/>
              </a:ln>
              <a:effectLst/>
            </c:spPr>
            <c:extLst>
              <c:ext xmlns:c16="http://schemas.microsoft.com/office/drawing/2014/chart" uri="{C3380CC4-5D6E-409C-BE32-E72D297353CC}">
                <c16:uniqueId val="{00000003-735E-4C7D-904F-627FCFF0D0A1}"/>
              </c:ext>
            </c:extLst>
          </c:dPt>
          <c:dPt>
            <c:idx val="2"/>
            <c:bubble3D val="0"/>
            <c:spPr>
              <a:noFill/>
              <a:ln w="31750">
                <a:solidFill>
                  <a:sysClr val="windowText" lastClr="000000"/>
                </a:solidFill>
              </a:ln>
              <a:effectLst/>
            </c:spPr>
            <c:extLst>
              <c:ext xmlns:c16="http://schemas.microsoft.com/office/drawing/2014/chart" uri="{C3380CC4-5D6E-409C-BE32-E72D297353CC}">
                <c16:uniqueId val="{00000005-735E-4C7D-904F-627FCFF0D0A1}"/>
              </c:ext>
            </c:extLst>
          </c:dPt>
          <c:dPt>
            <c:idx val="3"/>
            <c:bubble3D val="0"/>
            <c:spPr>
              <a:noFill/>
              <a:ln w="19050">
                <a:noFill/>
              </a:ln>
              <a:effectLst/>
            </c:spPr>
            <c:extLst>
              <c:ext xmlns:c16="http://schemas.microsoft.com/office/drawing/2014/chart" uri="{C3380CC4-5D6E-409C-BE32-E72D297353CC}">
                <c16:uniqueId val="{00000007-735E-4C7D-904F-627FCFF0D0A1}"/>
              </c:ext>
            </c:extLst>
          </c:dPt>
          <c:cat>
            <c:strRef>
              <c:f>'Drop Down Menü'!$A$150:$A$153</c:f>
              <c:strCache>
                <c:ptCount val="4"/>
                <c:pt idx="0">
                  <c:v>Nadel</c:v>
                </c:pt>
                <c:pt idx="1">
                  <c:v>Wert</c:v>
                </c:pt>
                <c:pt idx="2">
                  <c:v>Breite</c:v>
                </c:pt>
                <c:pt idx="3">
                  <c:v>Ende</c:v>
                </c:pt>
              </c:strCache>
            </c:strRef>
          </c:cat>
          <c:val>
            <c:numRef>
              <c:f>'Drop Down Menü'!$B$150:$B$153</c:f>
              <c:numCache>
                <c:formatCode>0.00%</c:formatCode>
                <c:ptCount val="4"/>
                <c:pt idx="1">
                  <c:v>0</c:v>
                </c:pt>
                <c:pt idx="2">
                  <c:v>5.0000000000000001E-3</c:v>
                </c:pt>
                <c:pt idx="3">
                  <c:v>1.9950000000000001</c:v>
                </c:pt>
              </c:numCache>
            </c:numRef>
          </c:val>
          <c:extLst>
            <c:ext xmlns:c16="http://schemas.microsoft.com/office/drawing/2014/chart" uri="{C3380CC4-5D6E-409C-BE32-E72D297353CC}">
              <c16:uniqueId val="{00000008-735E-4C7D-904F-627FCFF0D0A1}"/>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C04-4583-A851-BFD01918DB30}"/>
              </c:ext>
            </c:extLst>
          </c:dPt>
          <c:dPt>
            <c:idx val="1"/>
            <c:bubble3D val="0"/>
            <c:spPr>
              <a:noFill/>
              <a:ln w="19050">
                <a:noFill/>
              </a:ln>
              <a:effectLst/>
            </c:spPr>
            <c:extLst>
              <c:ext xmlns:c16="http://schemas.microsoft.com/office/drawing/2014/chart" uri="{C3380CC4-5D6E-409C-BE32-E72D297353CC}">
                <c16:uniqueId val="{00000003-CC04-4583-A851-BFD01918DB30}"/>
              </c:ext>
            </c:extLst>
          </c:dPt>
          <c:dPt>
            <c:idx val="2"/>
            <c:bubble3D val="0"/>
            <c:spPr>
              <a:noFill/>
              <a:ln w="31750">
                <a:solidFill>
                  <a:sysClr val="windowText" lastClr="000000"/>
                </a:solidFill>
              </a:ln>
              <a:effectLst/>
            </c:spPr>
            <c:extLst>
              <c:ext xmlns:c16="http://schemas.microsoft.com/office/drawing/2014/chart" uri="{C3380CC4-5D6E-409C-BE32-E72D297353CC}">
                <c16:uniqueId val="{00000005-CC04-4583-A851-BFD01918DB30}"/>
              </c:ext>
            </c:extLst>
          </c:dPt>
          <c:dPt>
            <c:idx val="3"/>
            <c:bubble3D val="0"/>
            <c:spPr>
              <a:noFill/>
              <a:ln w="19050">
                <a:noFill/>
              </a:ln>
              <a:effectLst/>
            </c:spPr>
            <c:extLst>
              <c:ext xmlns:c16="http://schemas.microsoft.com/office/drawing/2014/chart" uri="{C3380CC4-5D6E-409C-BE32-E72D297353CC}">
                <c16:uniqueId val="{00000007-CC04-4583-A851-BFD01918DB30}"/>
              </c:ext>
            </c:extLst>
          </c:dPt>
          <c:cat>
            <c:strRef>
              <c:f>'Drop Down Menü'!$A$138:$A$141</c:f>
              <c:strCache>
                <c:ptCount val="4"/>
                <c:pt idx="0">
                  <c:v>Nadel</c:v>
                </c:pt>
                <c:pt idx="1">
                  <c:v>Wert</c:v>
                </c:pt>
                <c:pt idx="2">
                  <c:v>Breite</c:v>
                </c:pt>
                <c:pt idx="3">
                  <c:v>Ende</c:v>
                </c:pt>
              </c:strCache>
            </c:strRef>
          </c:cat>
          <c:val>
            <c:numRef>
              <c:f>'Drop Down Menü'!$B$138:$B$141</c:f>
              <c:numCache>
                <c:formatCode>0.00%</c:formatCode>
                <c:ptCount val="4"/>
                <c:pt idx="1">
                  <c:v>0</c:v>
                </c:pt>
                <c:pt idx="2">
                  <c:v>5.0000000000000001E-3</c:v>
                </c:pt>
                <c:pt idx="3">
                  <c:v>1.9950000000000001</c:v>
                </c:pt>
              </c:numCache>
            </c:numRef>
          </c:val>
          <c:extLst>
            <c:ext xmlns:c16="http://schemas.microsoft.com/office/drawing/2014/chart" uri="{C3380CC4-5D6E-409C-BE32-E72D297353CC}">
              <c16:uniqueId val="{00000008-CC04-4583-A851-BFD01918DB30}"/>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25BD-47C8-AE2B-430DCD860117}"/>
              </c:ext>
            </c:extLst>
          </c:dPt>
          <c:dPt>
            <c:idx val="1"/>
            <c:bubble3D val="0"/>
            <c:spPr>
              <a:noFill/>
              <a:ln w="19050">
                <a:noFill/>
              </a:ln>
              <a:effectLst/>
            </c:spPr>
            <c:extLst>
              <c:ext xmlns:c16="http://schemas.microsoft.com/office/drawing/2014/chart" uri="{C3380CC4-5D6E-409C-BE32-E72D297353CC}">
                <c16:uniqueId val="{00000003-25BD-47C8-AE2B-430DCD860117}"/>
              </c:ext>
            </c:extLst>
          </c:dPt>
          <c:dPt>
            <c:idx val="2"/>
            <c:bubble3D val="0"/>
            <c:spPr>
              <a:noFill/>
              <a:ln w="31750">
                <a:solidFill>
                  <a:sysClr val="windowText" lastClr="000000"/>
                </a:solidFill>
              </a:ln>
              <a:effectLst/>
            </c:spPr>
            <c:extLst>
              <c:ext xmlns:c16="http://schemas.microsoft.com/office/drawing/2014/chart" uri="{C3380CC4-5D6E-409C-BE32-E72D297353CC}">
                <c16:uniqueId val="{00000005-25BD-47C8-AE2B-430DCD860117}"/>
              </c:ext>
            </c:extLst>
          </c:dPt>
          <c:dPt>
            <c:idx val="3"/>
            <c:bubble3D val="0"/>
            <c:spPr>
              <a:noFill/>
              <a:ln w="19050">
                <a:noFill/>
              </a:ln>
              <a:effectLst/>
            </c:spPr>
            <c:extLst>
              <c:ext xmlns:c16="http://schemas.microsoft.com/office/drawing/2014/chart" uri="{C3380CC4-5D6E-409C-BE32-E72D297353CC}">
                <c16:uniqueId val="{00000007-25BD-47C8-AE2B-430DCD860117}"/>
              </c:ext>
            </c:extLst>
          </c:dPt>
          <c:cat>
            <c:strRef>
              <c:f>'Drop Down Menü'!$A$114:$A$117</c:f>
              <c:strCache>
                <c:ptCount val="4"/>
                <c:pt idx="0">
                  <c:v>Nadel</c:v>
                </c:pt>
                <c:pt idx="1">
                  <c:v>Wert</c:v>
                </c:pt>
                <c:pt idx="2">
                  <c:v>Breite</c:v>
                </c:pt>
                <c:pt idx="3">
                  <c:v>Ende</c:v>
                </c:pt>
              </c:strCache>
            </c:strRef>
          </c:cat>
          <c:val>
            <c:numRef>
              <c:f>'Drop Down Menü'!$B$114:$B$117</c:f>
              <c:numCache>
                <c:formatCode>0.00%</c:formatCode>
                <c:ptCount val="4"/>
                <c:pt idx="1">
                  <c:v>0</c:v>
                </c:pt>
                <c:pt idx="2">
                  <c:v>5.0000000000000001E-3</c:v>
                </c:pt>
                <c:pt idx="3">
                  <c:v>1.9950000000000001</c:v>
                </c:pt>
              </c:numCache>
            </c:numRef>
          </c:val>
          <c:extLst>
            <c:ext xmlns:c16="http://schemas.microsoft.com/office/drawing/2014/chart" uri="{C3380CC4-5D6E-409C-BE32-E72D297353CC}">
              <c16:uniqueId val="{00000008-25BD-47C8-AE2B-430DCD860117}"/>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extLst>
              <c:ext xmlns:c16="http://schemas.microsoft.com/office/drawing/2014/chart" uri="{C3380CC4-5D6E-409C-BE32-E72D297353CC}">
                <c16:uniqueId val="{00000000-A5BA-4CF5-8107-11D704437810}"/>
              </c:ext>
            </c:extLst>
          </c:dPt>
          <c:dPt>
            <c:idx val="1"/>
            <c:bubble3D val="0"/>
            <c:spPr>
              <a:solidFill>
                <a:srgbClr val="C00000"/>
              </a:solidFill>
              <a:ln>
                <a:noFill/>
              </a:ln>
            </c:spPr>
            <c:extLst>
              <c:ext xmlns:c16="http://schemas.microsoft.com/office/drawing/2014/chart" uri="{C3380CC4-5D6E-409C-BE32-E72D297353CC}">
                <c16:uniqueId val="{00000002-A5BA-4CF5-8107-11D704437810}"/>
              </c:ext>
            </c:extLst>
          </c:dPt>
          <c:dPt>
            <c:idx val="2"/>
            <c:bubble3D val="0"/>
            <c:spPr>
              <a:solidFill>
                <a:srgbClr val="FF0000">
                  <a:alpha val="75000"/>
                </a:srgbClr>
              </a:solidFill>
              <a:ln>
                <a:noFill/>
              </a:ln>
            </c:spPr>
            <c:extLst>
              <c:ext xmlns:c16="http://schemas.microsoft.com/office/drawing/2014/chart" uri="{C3380CC4-5D6E-409C-BE32-E72D297353CC}">
                <c16:uniqueId val="{00000004-A5BA-4CF5-8107-11D704437810}"/>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a:noFill/>
              </a:ln>
            </c:spPr>
            <c:extLst>
              <c:ext xmlns:c16="http://schemas.microsoft.com/office/drawing/2014/chart" uri="{C3380CC4-5D6E-409C-BE32-E72D297353CC}">
                <c16:uniqueId val="{00000006-A5BA-4CF5-8107-11D704437810}"/>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a:noFill/>
              </a:ln>
            </c:spPr>
            <c:extLst>
              <c:ext xmlns:c16="http://schemas.microsoft.com/office/drawing/2014/chart" uri="{C3380CC4-5D6E-409C-BE32-E72D297353CC}">
                <c16:uniqueId val="{00000008-A5BA-4CF5-8107-11D704437810}"/>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a:noFill/>
              </a:ln>
            </c:spPr>
            <c:extLst>
              <c:ext xmlns:c16="http://schemas.microsoft.com/office/drawing/2014/chart" uri="{C3380CC4-5D6E-409C-BE32-E72D297353CC}">
                <c16:uniqueId val="{0000000A-A5BA-4CF5-8107-11D704437810}"/>
              </c:ext>
            </c:extLst>
          </c:dPt>
          <c:dPt>
            <c:idx val="6"/>
            <c:bubble3D val="0"/>
            <c:spPr>
              <a:solidFill>
                <a:schemeClr val="accent6">
                  <a:lumMod val="40000"/>
                  <a:lumOff val="60000"/>
                </a:schemeClr>
              </a:solidFill>
              <a:ln>
                <a:noFill/>
              </a:ln>
            </c:spPr>
            <c:extLst>
              <c:ext xmlns:c16="http://schemas.microsoft.com/office/drawing/2014/chart" uri="{C3380CC4-5D6E-409C-BE32-E72D297353CC}">
                <c16:uniqueId val="{0000000C-A5BA-4CF5-8107-11D704437810}"/>
              </c:ext>
            </c:extLst>
          </c:dPt>
          <c:dPt>
            <c:idx val="7"/>
            <c:bubble3D val="0"/>
            <c:spPr>
              <a:solidFill>
                <a:schemeClr val="accent6">
                  <a:lumMod val="60000"/>
                  <a:lumOff val="40000"/>
                </a:schemeClr>
              </a:solidFill>
              <a:ln>
                <a:noFill/>
              </a:ln>
            </c:spPr>
            <c:extLst>
              <c:ext xmlns:c16="http://schemas.microsoft.com/office/drawing/2014/chart" uri="{C3380CC4-5D6E-409C-BE32-E72D297353CC}">
                <c16:uniqueId val="{0000000E-A5BA-4CF5-8107-11D704437810}"/>
              </c:ext>
            </c:extLst>
          </c:dPt>
          <c:dPt>
            <c:idx val="8"/>
            <c:bubble3D val="0"/>
            <c:spPr>
              <a:solidFill>
                <a:schemeClr val="accent6"/>
              </a:solidFill>
              <a:ln>
                <a:noFill/>
              </a:ln>
            </c:spPr>
            <c:extLst>
              <c:ext xmlns:c16="http://schemas.microsoft.com/office/drawing/2014/chart" uri="{C3380CC4-5D6E-409C-BE32-E72D297353CC}">
                <c16:uniqueId val="{00000010-A5BA-4CF5-8107-11D704437810}"/>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a:noFill/>
              </a:ln>
            </c:spPr>
            <c:extLst>
              <c:ext xmlns:c16="http://schemas.microsoft.com/office/drawing/2014/chart" uri="{C3380CC4-5D6E-409C-BE32-E72D297353CC}">
                <c16:uniqueId val="{00000012-A5BA-4CF5-8107-11D704437810}"/>
              </c:ext>
            </c:extLst>
          </c:dPt>
          <c:dPt>
            <c:idx val="10"/>
            <c:bubble3D val="0"/>
            <c:spPr>
              <a:solidFill>
                <a:schemeClr val="accent6">
                  <a:lumMod val="50000"/>
                </a:schemeClr>
              </a:solidFill>
              <a:ln>
                <a:noFill/>
              </a:ln>
            </c:spPr>
            <c:extLst>
              <c:ext xmlns:c16="http://schemas.microsoft.com/office/drawing/2014/chart" uri="{C3380CC4-5D6E-409C-BE32-E72D297353CC}">
                <c16:uniqueId val="{00000014-A5BA-4CF5-8107-11D704437810}"/>
              </c:ext>
            </c:extLst>
          </c:dPt>
          <c:dPt>
            <c:idx val="11"/>
            <c:bubble3D val="0"/>
            <c:spPr>
              <a:noFill/>
              <a:ln>
                <a:noFill/>
              </a:ln>
            </c:spPr>
            <c:extLst>
              <c:ext xmlns:c16="http://schemas.microsoft.com/office/drawing/2014/chart" uri="{C3380CC4-5D6E-409C-BE32-E72D297353CC}">
                <c16:uniqueId val="{00000016-A5BA-4CF5-8107-11D704437810}"/>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7-A5BA-4CF5-8107-11D704437810}"/>
            </c:ext>
          </c:extLst>
        </c:ser>
        <c:dLbls>
          <c:showLegendKey val="0"/>
          <c:showVal val="0"/>
          <c:showCatName val="0"/>
          <c:showSerName val="0"/>
          <c:showPercent val="0"/>
          <c:showBubbleSize val="0"/>
          <c:showLeaderLines val="1"/>
        </c:dLbls>
        <c:firstSliceAng val="270"/>
        <c:holeSize val="40"/>
      </c:doughnutChart>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ln>
      <a:noFill/>
    </a:ln>
  </c:spPr>
  <c:txPr>
    <a:bodyPr/>
    <a:lstStyle/>
    <a:p>
      <a:pPr>
        <a:defRPr/>
      </a:pPr>
      <a:endParaRPr lang="de-DE"/>
    </a:p>
  </c:txPr>
  <c:printSettings>
    <c:headerFooter/>
    <c:pageMargins b="0.78740157499999996" l="0.7" r="0.7" t="0.78740157499999996" header="0.3" footer="0.3"/>
    <c:pageSetup/>
  </c:printSettings>
  <c:userShapes r:id="rId1"/>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27D5-4F38-A3FD-FED48A640BCB}"/>
              </c:ext>
            </c:extLst>
          </c:dPt>
          <c:dPt>
            <c:idx val="1"/>
            <c:bubble3D val="0"/>
            <c:spPr>
              <a:noFill/>
              <a:ln w="19050">
                <a:noFill/>
              </a:ln>
              <a:effectLst/>
            </c:spPr>
            <c:extLst>
              <c:ext xmlns:c16="http://schemas.microsoft.com/office/drawing/2014/chart" uri="{C3380CC4-5D6E-409C-BE32-E72D297353CC}">
                <c16:uniqueId val="{00000003-27D5-4F38-A3FD-FED48A640BCB}"/>
              </c:ext>
            </c:extLst>
          </c:dPt>
          <c:dPt>
            <c:idx val="2"/>
            <c:bubble3D val="0"/>
            <c:spPr>
              <a:noFill/>
              <a:ln w="31750">
                <a:solidFill>
                  <a:schemeClr val="tx1"/>
                </a:solidFill>
              </a:ln>
              <a:effectLst/>
            </c:spPr>
            <c:extLst>
              <c:ext xmlns:c16="http://schemas.microsoft.com/office/drawing/2014/chart" uri="{C3380CC4-5D6E-409C-BE32-E72D297353CC}">
                <c16:uniqueId val="{00000005-27D5-4F38-A3FD-FED48A640BCB}"/>
              </c:ext>
            </c:extLst>
          </c:dPt>
          <c:dPt>
            <c:idx val="3"/>
            <c:bubble3D val="0"/>
            <c:spPr>
              <a:noFill/>
              <a:ln w="19050">
                <a:noFill/>
              </a:ln>
              <a:effectLst/>
            </c:spPr>
            <c:extLst>
              <c:ext xmlns:c16="http://schemas.microsoft.com/office/drawing/2014/chart" uri="{C3380CC4-5D6E-409C-BE32-E72D297353CC}">
                <c16:uniqueId val="{00000007-27D5-4F38-A3FD-FED48A640BCB}"/>
              </c:ext>
            </c:extLst>
          </c:dPt>
          <c:cat>
            <c:strRef>
              <c:f>'Drop Down Menü'!$A$126:$A$129</c:f>
              <c:strCache>
                <c:ptCount val="4"/>
                <c:pt idx="0">
                  <c:v>Nadel</c:v>
                </c:pt>
                <c:pt idx="1">
                  <c:v>Wert</c:v>
                </c:pt>
                <c:pt idx="2">
                  <c:v>Breite</c:v>
                </c:pt>
                <c:pt idx="3">
                  <c:v>Ende</c:v>
                </c:pt>
              </c:strCache>
            </c:strRef>
          </c:cat>
          <c:val>
            <c:numRef>
              <c:f>'Drop Down Menü'!$B$126:$B$129</c:f>
              <c:numCache>
                <c:formatCode>0.00%</c:formatCode>
                <c:ptCount val="4"/>
                <c:pt idx="1">
                  <c:v>0</c:v>
                </c:pt>
                <c:pt idx="2">
                  <c:v>5.0000000000000001E-3</c:v>
                </c:pt>
                <c:pt idx="3">
                  <c:v>1.9950000000000001</c:v>
                </c:pt>
              </c:numCache>
            </c:numRef>
          </c:val>
          <c:extLst>
            <c:ext xmlns:c16="http://schemas.microsoft.com/office/drawing/2014/chart" uri="{C3380CC4-5D6E-409C-BE32-E72D297353CC}">
              <c16:uniqueId val="{00000008-27D5-4F38-A3FD-FED48A640BCB}"/>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spPr>
              <a:solidFill>
                <a:schemeClr val="accent1"/>
              </a:solidFill>
              <a:ln w="19050">
                <a:noFill/>
              </a:ln>
              <a:effectLst/>
            </c:spPr>
            <c:extLst>
              <c:ext xmlns:c16="http://schemas.microsoft.com/office/drawing/2014/chart" uri="{C3380CC4-5D6E-409C-BE32-E72D297353CC}">
                <c16:uniqueId val="{00000001-7DC6-45CF-93F4-9483EFC18352}"/>
              </c:ext>
            </c:extLst>
          </c:dPt>
          <c:dPt>
            <c:idx val="1"/>
            <c:bubble3D val="0"/>
            <c:spPr>
              <a:solidFill>
                <a:srgbClr val="C00000"/>
              </a:solidFill>
              <a:ln w="19050">
                <a:noFill/>
              </a:ln>
              <a:effectLst/>
            </c:spPr>
            <c:extLst>
              <c:ext xmlns:c16="http://schemas.microsoft.com/office/drawing/2014/chart" uri="{C3380CC4-5D6E-409C-BE32-E72D297353CC}">
                <c16:uniqueId val="{00000003-7DC6-45CF-93F4-9483EFC18352}"/>
              </c:ext>
            </c:extLst>
          </c:dPt>
          <c:dPt>
            <c:idx val="2"/>
            <c:bubble3D val="0"/>
            <c:spPr>
              <a:solidFill>
                <a:srgbClr val="FF0000">
                  <a:alpha val="75000"/>
                </a:srgbClr>
              </a:solidFill>
              <a:ln w="19050">
                <a:noFill/>
              </a:ln>
              <a:effectLst/>
            </c:spPr>
            <c:extLst>
              <c:ext xmlns:c16="http://schemas.microsoft.com/office/drawing/2014/chart" uri="{C3380CC4-5D6E-409C-BE32-E72D297353CC}">
                <c16:uniqueId val="{00000005-7DC6-45CF-93F4-9483EFC18352}"/>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w="19050">
                <a:noFill/>
              </a:ln>
              <a:effectLst/>
            </c:spPr>
            <c:extLst>
              <c:ext xmlns:c16="http://schemas.microsoft.com/office/drawing/2014/chart" uri="{C3380CC4-5D6E-409C-BE32-E72D297353CC}">
                <c16:uniqueId val="{00000007-7DC6-45CF-93F4-9483EFC18352}"/>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w="19050">
                <a:noFill/>
              </a:ln>
              <a:effectLst/>
            </c:spPr>
            <c:extLst>
              <c:ext xmlns:c16="http://schemas.microsoft.com/office/drawing/2014/chart" uri="{C3380CC4-5D6E-409C-BE32-E72D297353CC}">
                <c16:uniqueId val="{00000009-7DC6-45CF-93F4-9483EFC18352}"/>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w="19050">
                <a:noFill/>
              </a:ln>
              <a:effectLst/>
            </c:spPr>
            <c:extLst>
              <c:ext xmlns:c16="http://schemas.microsoft.com/office/drawing/2014/chart" uri="{C3380CC4-5D6E-409C-BE32-E72D297353CC}">
                <c16:uniqueId val="{0000000B-7DC6-45CF-93F4-9483EFC18352}"/>
              </c:ext>
            </c:extLst>
          </c:dPt>
          <c:dPt>
            <c:idx val="6"/>
            <c:bubble3D val="0"/>
            <c:spPr>
              <a:solidFill>
                <a:schemeClr val="accent6">
                  <a:lumMod val="40000"/>
                  <a:lumOff val="60000"/>
                </a:schemeClr>
              </a:solidFill>
              <a:ln w="19050">
                <a:noFill/>
              </a:ln>
              <a:effectLst/>
            </c:spPr>
            <c:extLst>
              <c:ext xmlns:c16="http://schemas.microsoft.com/office/drawing/2014/chart" uri="{C3380CC4-5D6E-409C-BE32-E72D297353CC}">
                <c16:uniqueId val="{0000000D-7DC6-45CF-93F4-9483EFC18352}"/>
              </c:ext>
            </c:extLst>
          </c:dPt>
          <c:dPt>
            <c:idx val="7"/>
            <c:bubble3D val="0"/>
            <c:spPr>
              <a:solidFill>
                <a:schemeClr val="accent6">
                  <a:lumMod val="60000"/>
                  <a:lumOff val="40000"/>
                </a:schemeClr>
              </a:solidFill>
              <a:ln w="19050">
                <a:noFill/>
              </a:ln>
              <a:effectLst/>
            </c:spPr>
            <c:extLst>
              <c:ext xmlns:c16="http://schemas.microsoft.com/office/drawing/2014/chart" uri="{C3380CC4-5D6E-409C-BE32-E72D297353CC}">
                <c16:uniqueId val="{0000000F-7DC6-45CF-93F4-9483EFC18352}"/>
              </c:ext>
            </c:extLst>
          </c:dPt>
          <c:dPt>
            <c:idx val="8"/>
            <c:bubble3D val="0"/>
            <c:spPr>
              <a:solidFill>
                <a:schemeClr val="accent6"/>
              </a:solidFill>
              <a:ln w="19050">
                <a:noFill/>
              </a:ln>
              <a:effectLst/>
            </c:spPr>
            <c:extLst>
              <c:ext xmlns:c16="http://schemas.microsoft.com/office/drawing/2014/chart" uri="{C3380CC4-5D6E-409C-BE32-E72D297353CC}">
                <c16:uniqueId val="{00000011-7DC6-45CF-93F4-9483EFC18352}"/>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w="19050">
                <a:noFill/>
              </a:ln>
              <a:effectLst/>
            </c:spPr>
            <c:extLst>
              <c:ext xmlns:c16="http://schemas.microsoft.com/office/drawing/2014/chart" uri="{C3380CC4-5D6E-409C-BE32-E72D297353CC}">
                <c16:uniqueId val="{00000013-7DC6-45CF-93F4-9483EFC18352}"/>
              </c:ext>
            </c:extLst>
          </c:dPt>
          <c:dPt>
            <c:idx val="10"/>
            <c:bubble3D val="0"/>
            <c:spPr>
              <a:solidFill>
                <a:schemeClr val="accent6">
                  <a:lumMod val="50000"/>
                </a:schemeClr>
              </a:solidFill>
              <a:ln w="19050">
                <a:noFill/>
              </a:ln>
              <a:effectLst/>
            </c:spPr>
            <c:extLst>
              <c:ext xmlns:c16="http://schemas.microsoft.com/office/drawing/2014/chart" uri="{C3380CC4-5D6E-409C-BE32-E72D297353CC}">
                <c16:uniqueId val="{00000015-7DC6-45CF-93F4-9483EFC18352}"/>
              </c:ext>
            </c:extLst>
          </c:dPt>
          <c:dPt>
            <c:idx val="11"/>
            <c:bubble3D val="0"/>
            <c:spPr>
              <a:noFill/>
              <a:ln w="19050">
                <a:noFill/>
              </a:ln>
              <a:effectLst/>
            </c:spPr>
            <c:extLst>
              <c:ext xmlns:c16="http://schemas.microsoft.com/office/drawing/2014/chart" uri="{C3380CC4-5D6E-409C-BE32-E72D297353CC}">
                <c16:uniqueId val="{00000017-7DC6-45CF-93F4-9483EFC18352}"/>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8-7DC6-45CF-93F4-9483EFC18352}"/>
            </c:ext>
          </c:extLst>
        </c:ser>
        <c:dLbls>
          <c:showLegendKey val="0"/>
          <c:showVal val="0"/>
          <c:showCatName val="0"/>
          <c:showSerName val="0"/>
          <c:showPercent val="0"/>
          <c:showBubbleSize val="0"/>
          <c:showLeaderLines val="1"/>
        </c:dLbls>
        <c:firstSliceAng val="270"/>
        <c:holeSize val="4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spPr>
              <a:solidFill>
                <a:schemeClr val="accent1"/>
              </a:solidFill>
              <a:ln w="19050">
                <a:noFill/>
              </a:ln>
              <a:effectLst/>
            </c:spPr>
            <c:extLst>
              <c:ext xmlns:c16="http://schemas.microsoft.com/office/drawing/2014/chart" uri="{C3380CC4-5D6E-409C-BE32-E72D297353CC}">
                <c16:uniqueId val="{00000001-0F01-4649-A3C7-9A1CDE4DFA51}"/>
              </c:ext>
            </c:extLst>
          </c:dPt>
          <c:dPt>
            <c:idx val="1"/>
            <c:bubble3D val="0"/>
            <c:spPr>
              <a:solidFill>
                <a:srgbClr val="C00000"/>
              </a:solidFill>
              <a:ln w="19050">
                <a:noFill/>
              </a:ln>
              <a:effectLst/>
            </c:spPr>
            <c:extLst>
              <c:ext xmlns:c16="http://schemas.microsoft.com/office/drawing/2014/chart" uri="{C3380CC4-5D6E-409C-BE32-E72D297353CC}">
                <c16:uniqueId val="{00000003-0F01-4649-A3C7-9A1CDE4DFA51}"/>
              </c:ext>
            </c:extLst>
          </c:dPt>
          <c:dPt>
            <c:idx val="2"/>
            <c:bubble3D val="0"/>
            <c:spPr>
              <a:solidFill>
                <a:srgbClr val="FF0000">
                  <a:alpha val="75000"/>
                </a:srgbClr>
              </a:solidFill>
              <a:ln w="19050">
                <a:noFill/>
              </a:ln>
              <a:effectLst/>
            </c:spPr>
            <c:extLst>
              <c:ext xmlns:c16="http://schemas.microsoft.com/office/drawing/2014/chart" uri="{C3380CC4-5D6E-409C-BE32-E72D297353CC}">
                <c16:uniqueId val="{00000005-0F01-4649-A3C7-9A1CDE4DFA51}"/>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w="19050">
                <a:noFill/>
              </a:ln>
              <a:effectLst/>
            </c:spPr>
            <c:extLst>
              <c:ext xmlns:c16="http://schemas.microsoft.com/office/drawing/2014/chart" uri="{C3380CC4-5D6E-409C-BE32-E72D297353CC}">
                <c16:uniqueId val="{00000007-0F01-4649-A3C7-9A1CDE4DFA51}"/>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w="19050">
                <a:noFill/>
              </a:ln>
              <a:effectLst/>
            </c:spPr>
            <c:extLst>
              <c:ext xmlns:c16="http://schemas.microsoft.com/office/drawing/2014/chart" uri="{C3380CC4-5D6E-409C-BE32-E72D297353CC}">
                <c16:uniqueId val="{00000009-0F01-4649-A3C7-9A1CDE4DFA51}"/>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w="19050">
                <a:noFill/>
              </a:ln>
              <a:effectLst/>
            </c:spPr>
            <c:extLst>
              <c:ext xmlns:c16="http://schemas.microsoft.com/office/drawing/2014/chart" uri="{C3380CC4-5D6E-409C-BE32-E72D297353CC}">
                <c16:uniqueId val="{0000000B-0F01-4649-A3C7-9A1CDE4DFA51}"/>
              </c:ext>
            </c:extLst>
          </c:dPt>
          <c:dPt>
            <c:idx val="6"/>
            <c:bubble3D val="0"/>
            <c:spPr>
              <a:solidFill>
                <a:schemeClr val="accent6">
                  <a:lumMod val="40000"/>
                  <a:lumOff val="60000"/>
                </a:schemeClr>
              </a:solidFill>
              <a:ln w="19050">
                <a:noFill/>
              </a:ln>
              <a:effectLst/>
            </c:spPr>
            <c:extLst>
              <c:ext xmlns:c16="http://schemas.microsoft.com/office/drawing/2014/chart" uri="{C3380CC4-5D6E-409C-BE32-E72D297353CC}">
                <c16:uniqueId val="{0000000D-0F01-4649-A3C7-9A1CDE4DFA51}"/>
              </c:ext>
            </c:extLst>
          </c:dPt>
          <c:dPt>
            <c:idx val="7"/>
            <c:bubble3D val="0"/>
            <c:spPr>
              <a:solidFill>
                <a:schemeClr val="accent6">
                  <a:lumMod val="60000"/>
                  <a:lumOff val="40000"/>
                </a:schemeClr>
              </a:solidFill>
              <a:ln w="19050">
                <a:noFill/>
              </a:ln>
              <a:effectLst/>
            </c:spPr>
            <c:extLst>
              <c:ext xmlns:c16="http://schemas.microsoft.com/office/drawing/2014/chart" uri="{C3380CC4-5D6E-409C-BE32-E72D297353CC}">
                <c16:uniqueId val="{0000000F-0F01-4649-A3C7-9A1CDE4DFA51}"/>
              </c:ext>
            </c:extLst>
          </c:dPt>
          <c:dPt>
            <c:idx val="8"/>
            <c:bubble3D val="0"/>
            <c:spPr>
              <a:solidFill>
                <a:schemeClr val="accent6"/>
              </a:solidFill>
              <a:ln w="19050">
                <a:noFill/>
              </a:ln>
              <a:effectLst/>
            </c:spPr>
            <c:extLst>
              <c:ext xmlns:c16="http://schemas.microsoft.com/office/drawing/2014/chart" uri="{C3380CC4-5D6E-409C-BE32-E72D297353CC}">
                <c16:uniqueId val="{00000011-0F01-4649-A3C7-9A1CDE4DFA51}"/>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w="19050">
                <a:noFill/>
              </a:ln>
              <a:effectLst/>
            </c:spPr>
            <c:extLst>
              <c:ext xmlns:c16="http://schemas.microsoft.com/office/drawing/2014/chart" uri="{C3380CC4-5D6E-409C-BE32-E72D297353CC}">
                <c16:uniqueId val="{00000013-0F01-4649-A3C7-9A1CDE4DFA51}"/>
              </c:ext>
            </c:extLst>
          </c:dPt>
          <c:dPt>
            <c:idx val="10"/>
            <c:bubble3D val="0"/>
            <c:spPr>
              <a:solidFill>
                <a:schemeClr val="accent6">
                  <a:lumMod val="50000"/>
                </a:schemeClr>
              </a:solidFill>
              <a:ln w="19050">
                <a:noFill/>
              </a:ln>
              <a:effectLst/>
            </c:spPr>
            <c:extLst>
              <c:ext xmlns:c16="http://schemas.microsoft.com/office/drawing/2014/chart" uri="{C3380CC4-5D6E-409C-BE32-E72D297353CC}">
                <c16:uniqueId val="{00000015-0F01-4649-A3C7-9A1CDE4DFA51}"/>
              </c:ext>
            </c:extLst>
          </c:dPt>
          <c:dPt>
            <c:idx val="11"/>
            <c:bubble3D val="0"/>
            <c:spPr>
              <a:noFill/>
              <a:ln w="19050">
                <a:noFill/>
              </a:ln>
              <a:effectLst/>
            </c:spPr>
            <c:extLst>
              <c:ext xmlns:c16="http://schemas.microsoft.com/office/drawing/2014/chart" uri="{C3380CC4-5D6E-409C-BE32-E72D297353CC}">
                <c16:uniqueId val="{00000017-0F01-4649-A3C7-9A1CDE4DFA51}"/>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8-0F01-4649-A3C7-9A1CDE4DFA51}"/>
            </c:ext>
          </c:extLst>
        </c:ser>
        <c:dLbls>
          <c:showLegendKey val="0"/>
          <c:showVal val="0"/>
          <c:showCatName val="0"/>
          <c:showSerName val="0"/>
          <c:showPercent val="0"/>
          <c:showBubbleSize val="0"/>
          <c:showLeaderLines val="1"/>
        </c:dLbls>
        <c:firstSliceAng val="270"/>
        <c:holeSize val="4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spPr>
              <a:solidFill>
                <a:schemeClr val="accent1"/>
              </a:solidFill>
              <a:ln w="19050">
                <a:noFill/>
              </a:ln>
              <a:effectLst/>
            </c:spPr>
            <c:extLst>
              <c:ext xmlns:c16="http://schemas.microsoft.com/office/drawing/2014/chart" uri="{C3380CC4-5D6E-409C-BE32-E72D297353CC}">
                <c16:uniqueId val="{00000001-B8D0-467F-98DA-67AC22F3A358}"/>
              </c:ext>
            </c:extLst>
          </c:dPt>
          <c:dPt>
            <c:idx val="1"/>
            <c:bubble3D val="0"/>
            <c:spPr>
              <a:solidFill>
                <a:srgbClr val="C00000"/>
              </a:solidFill>
              <a:ln w="19050">
                <a:noFill/>
              </a:ln>
              <a:effectLst/>
            </c:spPr>
            <c:extLst>
              <c:ext xmlns:c16="http://schemas.microsoft.com/office/drawing/2014/chart" uri="{C3380CC4-5D6E-409C-BE32-E72D297353CC}">
                <c16:uniqueId val="{00000003-B8D0-467F-98DA-67AC22F3A358}"/>
              </c:ext>
            </c:extLst>
          </c:dPt>
          <c:dPt>
            <c:idx val="2"/>
            <c:bubble3D val="0"/>
            <c:spPr>
              <a:solidFill>
                <a:srgbClr val="FF0000">
                  <a:alpha val="75000"/>
                </a:srgbClr>
              </a:solidFill>
              <a:ln w="19050">
                <a:noFill/>
              </a:ln>
              <a:effectLst/>
            </c:spPr>
            <c:extLst>
              <c:ext xmlns:c16="http://schemas.microsoft.com/office/drawing/2014/chart" uri="{C3380CC4-5D6E-409C-BE32-E72D297353CC}">
                <c16:uniqueId val="{00000005-B8D0-467F-98DA-67AC22F3A358}"/>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w="19050">
                <a:noFill/>
              </a:ln>
              <a:effectLst/>
            </c:spPr>
            <c:extLst>
              <c:ext xmlns:c16="http://schemas.microsoft.com/office/drawing/2014/chart" uri="{C3380CC4-5D6E-409C-BE32-E72D297353CC}">
                <c16:uniqueId val="{00000007-B8D0-467F-98DA-67AC22F3A358}"/>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w="19050">
                <a:noFill/>
              </a:ln>
              <a:effectLst/>
            </c:spPr>
            <c:extLst>
              <c:ext xmlns:c16="http://schemas.microsoft.com/office/drawing/2014/chart" uri="{C3380CC4-5D6E-409C-BE32-E72D297353CC}">
                <c16:uniqueId val="{00000009-B8D0-467F-98DA-67AC22F3A358}"/>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w="19050">
                <a:noFill/>
              </a:ln>
              <a:effectLst/>
            </c:spPr>
            <c:extLst>
              <c:ext xmlns:c16="http://schemas.microsoft.com/office/drawing/2014/chart" uri="{C3380CC4-5D6E-409C-BE32-E72D297353CC}">
                <c16:uniqueId val="{0000000B-B8D0-467F-98DA-67AC22F3A358}"/>
              </c:ext>
            </c:extLst>
          </c:dPt>
          <c:dPt>
            <c:idx val="6"/>
            <c:bubble3D val="0"/>
            <c:spPr>
              <a:solidFill>
                <a:schemeClr val="accent6">
                  <a:lumMod val="40000"/>
                  <a:lumOff val="60000"/>
                </a:schemeClr>
              </a:solidFill>
              <a:ln w="19050">
                <a:noFill/>
              </a:ln>
              <a:effectLst/>
            </c:spPr>
            <c:extLst>
              <c:ext xmlns:c16="http://schemas.microsoft.com/office/drawing/2014/chart" uri="{C3380CC4-5D6E-409C-BE32-E72D297353CC}">
                <c16:uniqueId val="{0000000D-B8D0-467F-98DA-67AC22F3A358}"/>
              </c:ext>
            </c:extLst>
          </c:dPt>
          <c:dPt>
            <c:idx val="7"/>
            <c:bubble3D val="0"/>
            <c:spPr>
              <a:solidFill>
                <a:schemeClr val="accent6">
                  <a:lumMod val="60000"/>
                  <a:lumOff val="40000"/>
                </a:schemeClr>
              </a:solidFill>
              <a:ln w="19050">
                <a:noFill/>
              </a:ln>
              <a:effectLst/>
            </c:spPr>
            <c:extLst>
              <c:ext xmlns:c16="http://schemas.microsoft.com/office/drawing/2014/chart" uri="{C3380CC4-5D6E-409C-BE32-E72D297353CC}">
                <c16:uniqueId val="{0000000F-B8D0-467F-98DA-67AC22F3A358}"/>
              </c:ext>
            </c:extLst>
          </c:dPt>
          <c:dPt>
            <c:idx val="8"/>
            <c:bubble3D val="0"/>
            <c:spPr>
              <a:solidFill>
                <a:schemeClr val="accent6"/>
              </a:solidFill>
              <a:ln w="19050">
                <a:noFill/>
              </a:ln>
              <a:effectLst/>
            </c:spPr>
            <c:extLst>
              <c:ext xmlns:c16="http://schemas.microsoft.com/office/drawing/2014/chart" uri="{C3380CC4-5D6E-409C-BE32-E72D297353CC}">
                <c16:uniqueId val="{00000011-B8D0-467F-98DA-67AC22F3A358}"/>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w="19050">
                <a:noFill/>
              </a:ln>
              <a:effectLst/>
            </c:spPr>
            <c:extLst>
              <c:ext xmlns:c16="http://schemas.microsoft.com/office/drawing/2014/chart" uri="{C3380CC4-5D6E-409C-BE32-E72D297353CC}">
                <c16:uniqueId val="{00000013-B8D0-467F-98DA-67AC22F3A358}"/>
              </c:ext>
            </c:extLst>
          </c:dPt>
          <c:dPt>
            <c:idx val="10"/>
            <c:bubble3D val="0"/>
            <c:spPr>
              <a:solidFill>
                <a:schemeClr val="accent6">
                  <a:lumMod val="50000"/>
                </a:schemeClr>
              </a:solidFill>
              <a:ln w="19050">
                <a:noFill/>
              </a:ln>
              <a:effectLst/>
            </c:spPr>
            <c:extLst>
              <c:ext xmlns:c16="http://schemas.microsoft.com/office/drawing/2014/chart" uri="{C3380CC4-5D6E-409C-BE32-E72D297353CC}">
                <c16:uniqueId val="{00000015-B8D0-467F-98DA-67AC22F3A358}"/>
              </c:ext>
            </c:extLst>
          </c:dPt>
          <c:dPt>
            <c:idx val="11"/>
            <c:bubble3D val="0"/>
            <c:spPr>
              <a:noFill/>
              <a:ln w="19050">
                <a:noFill/>
              </a:ln>
              <a:effectLst/>
            </c:spPr>
            <c:extLst>
              <c:ext xmlns:c16="http://schemas.microsoft.com/office/drawing/2014/chart" uri="{C3380CC4-5D6E-409C-BE32-E72D297353CC}">
                <c16:uniqueId val="{00000017-B8D0-467F-98DA-67AC22F3A358}"/>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8-B8D0-467F-98DA-67AC22F3A358}"/>
            </c:ext>
          </c:extLst>
        </c:ser>
        <c:dLbls>
          <c:showLegendKey val="0"/>
          <c:showVal val="0"/>
          <c:showCatName val="0"/>
          <c:showSerName val="0"/>
          <c:showPercent val="0"/>
          <c:showBubbleSize val="0"/>
          <c:showLeaderLines val="1"/>
        </c:dLbls>
        <c:firstSliceAng val="270"/>
        <c:holeSize val="4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spPr>
              <a:solidFill>
                <a:schemeClr val="accent1"/>
              </a:solidFill>
              <a:ln w="19050">
                <a:noFill/>
              </a:ln>
              <a:effectLst/>
            </c:spPr>
            <c:extLst>
              <c:ext xmlns:c16="http://schemas.microsoft.com/office/drawing/2014/chart" uri="{C3380CC4-5D6E-409C-BE32-E72D297353CC}">
                <c16:uniqueId val="{00000001-33A5-49A4-AC66-76946B6A6561}"/>
              </c:ext>
            </c:extLst>
          </c:dPt>
          <c:dPt>
            <c:idx val="1"/>
            <c:bubble3D val="0"/>
            <c:spPr>
              <a:solidFill>
                <a:srgbClr val="C00000"/>
              </a:solidFill>
              <a:ln w="19050">
                <a:noFill/>
              </a:ln>
              <a:effectLst/>
            </c:spPr>
            <c:extLst>
              <c:ext xmlns:c16="http://schemas.microsoft.com/office/drawing/2014/chart" uri="{C3380CC4-5D6E-409C-BE32-E72D297353CC}">
                <c16:uniqueId val="{00000003-33A5-49A4-AC66-76946B6A6561}"/>
              </c:ext>
            </c:extLst>
          </c:dPt>
          <c:dPt>
            <c:idx val="2"/>
            <c:bubble3D val="0"/>
            <c:spPr>
              <a:solidFill>
                <a:srgbClr val="FF0000">
                  <a:alpha val="75000"/>
                </a:srgbClr>
              </a:solidFill>
              <a:ln w="19050">
                <a:noFill/>
              </a:ln>
              <a:effectLst/>
            </c:spPr>
            <c:extLst>
              <c:ext xmlns:c16="http://schemas.microsoft.com/office/drawing/2014/chart" uri="{C3380CC4-5D6E-409C-BE32-E72D297353CC}">
                <c16:uniqueId val="{00000005-33A5-49A4-AC66-76946B6A6561}"/>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w="19050">
                <a:noFill/>
              </a:ln>
              <a:effectLst/>
            </c:spPr>
            <c:extLst>
              <c:ext xmlns:c16="http://schemas.microsoft.com/office/drawing/2014/chart" uri="{C3380CC4-5D6E-409C-BE32-E72D297353CC}">
                <c16:uniqueId val="{00000007-33A5-49A4-AC66-76946B6A6561}"/>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w="19050">
                <a:noFill/>
              </a:ln>
              <a:effectLst/>
            </c:spPr>
            <c:extLst>
              <c:ext xmlns:c16="http://schemas.microsoft.com/office/drawing/2014/chart" uri="{C3380CC4-5D6E-409C-BE32-E72D297353CC}">
                <c16:uniqueId val="{00000009-33A5-49A4-AC66-76946B6A6561}"/>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w="19050">
                <a:noFill/>
              </a:ln>
              <a:effectLst/>
            </c:spPr>
            <c:extLst>
              <c:ext xmlns:c16="http://schemas.microsoft.com/office/drawing/2014/chart" uri="{C3380CC4-5D6E-409C-BE32-E72D297353CC}">
                <c16:uniqueId val="{0000000B-33A5-49A4-AC66-76946B6A6561}"/>
              </c:ext>
            </c:extLst>
          </c:dPt>
          <c:dPt>
            <c:idx val="6"/>
            <c:bubble3D val="0"/>
            <c:spPr>
              <a:solidFill>
                <a:schemeClr val="accent6">
                  <a:lumMod val="40000"/>
                  <a:lumOff val="60000"/>
                </a:schemeClr>
              </a:solidFill>
              <a:ln w="19050">
                <a:noFill/>
              </a:ln>
              <a:effectLst/>
            </c:spPr>
            <c:extLst>
              <c:ext xmlns:c16="http://schemas.microsoft.com/office/drawing/2014/chart" uri="{C3380CC4-5D6E-409C-BE32-E72D297353CC}">
                <c16:uniqueId val="{0000000D-33A5-49A4-AC66-76946B6A6561}"/>
              </c:ext>
            </c:extLst>
          </c:dPt>
          <c:dPt>
            <c:idx val="7"/>
            <c:bubble3D val="0"/>
            <c:spPr>
              <a:solidFill>
                <a:schemeClr val="accent6">
                  <a:lumMod val="60000"/>
                  <a:lumOff val="40000"/>
                </a:schemeClr>
              </a:solidFill>
              <a:ln w="19050">
                <a:noFill/>
              </a:ln>
              <a:effectLst/>
            </c:spPr>
            <c:extLst>
              <c:ext xmlns:c16="http://schemas.microsoft.com/office/drawing/2014/chart" uri="{C3380CC4-5D6E-409C-BE32-E72D297353CC}">
                <c16:uniqueId val="{0000000F-33A5-49A4-AC66-76946B6A6561}"/>
              </c:ext>
            </c:extLst>
          </c:dPt>
          <c:dPt>
            <c:idx val="8"/>
            <c:bubble3D val="0"/>
            <c:spPr>
              <a:solidFill>
                <a:schemeClr val="accent6"/>
              </a:solidFill>
              <a:ln w="19050">
                <a:noFill/>
              </a:ln>
              <a:effectLst/>
            </c:spPr>
            <c:extLst>
              <c:ext xmlns:c16="http://schemas.microsoft.com/office/drawing/2014/chart" uri="{C3380CC4-5D6E-409C-BE32-E72D297353CC}">
                <c16:uniqueId val="{00000011-33A5-49A4-AC66-76946B6A6561}"/>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w="19050">
                <a:noFill/>
              </a:ln>
              <a:effectLst/>
            </c:spPr>
            <c:extLst>
              <c:ext xmlns:c16="http://schemas.microsoft.com/office/drawing/2014/chart" uri="{C3380CC4-5D6E-409C-BE32-E72D297353CC}">
                <c16:uniqueId val="{00000013-33A5-49A4-AC66-76946B6A6561}"/>
              </c:ext>
            </c:extLst>
          </c:dPt>
          <c:dPt>
            <c:idx val="10"/>
            <c:bubble3D val="0"/>
            <c:spPr>
              <a:solidFill>
                <a:schemeClr val="accent6">
                  <a:lumMod val="50000"/>
                </a:schemeClr>
              </a:solidFill>
              <a:ln w="19050">
                <a:noFill/>
              </a:ln>
              <a:effectLst/>
            </c:spPr>
            <c:extLst>
              <c:ext xmlns:c16="http://schemas.microsoft.com/office/drawing/2014/chart" uri="{C3380CC4-5D6E-409C-BE32-E72D297353CC}">
                <c16:uniqueId val="{00000015-33A5-49A4-AC66-76946B6A6561}"/>
              </c:ext>
            </c:extLst>
          </c:dPt>
          <c:dPt>
            <c:idx val="11"/>
            <c:bubble3D val="0"/>
            <c:spPr>
              <a:noFill/>
              <a:ln w="19050">
                <a:noFill/>
              </a:ln>
              <a:effectLst/>
            </c:spPr>
            <c:extLst>
              <c:ext xmlns:c16="http://schemas.microsoft.com/office/drawing/2014/chart" uri="{C3380CC4-5D6E-409C-BE32-E72D297353CC}">
                <c16:uniqueId val="{00000017-33A5-49A4-AC66-76946B6A6561}"/>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8-33A5-49A4-AC66-76946B6A6561}"/>
            </c:ext>
          </c:extLst>
        </c:ser>
        <c:dLbls>
          <c:showLegendKey val="0"/>
          <c:showVal val="0"/>
          <c:showCatName val="0"/>
          <c:showSerName val="0"/>
          <c:showPercent val="0"/>
          <c:showBubbleSize val="0"/>
          <c:showLeaderLines val="1"/>
        </c:dLbls>
        <c:firstSliceAng val="270"/>
        <c:holeSize val="4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spPr>
              <a:solidFill>
                <a:schemeClr val="accent1"/>
              </a:solidFill>
              <a:ln w="19050">
                <a:noFill/>
              </a:ln>
              <a:effectLst/>
            </c:spPr>
            <c:extLst>
              <c:ext xmlns:c16="http://schemas.microsoft.com/office/drawing/2014/chart" uri="{C3380CC4-5D6E-409C-BE32-E72D297353CC}">
                <c16:uniqueId val="{00000001-6F46-4CFE-B500-338B72087119}"/>
              </c:ext>
            </c:extLst>
          </c:dPt>
          <c:dPt>
            <c:idx val="1"/>
            <c:bubble3D val="0"/>
            <c:spPr>
              <a:solidFill>
                <a:srgbClr val="C00000"/>
              </a:solidFill>
              <a:ln w="19050">
                <a:noFill/>
              </a:ln>
              <a:effectLst/>
            </c:spPr>
            <c:extLst>
              <c:ext xmlns:c16="http://schemas.microsoft.com/office/drawing/2014/chart" uri="{C3380CC4-5D6E-409C-BE32-E72D297353CC}">
                <c16:uniqueId val="{00000003-6F46-4CFE-B500-338B72087119}"/>
              </c:ext>
            </c:extLst>
          </c:dPt>
          <c:dPt>
            <c:idx val="2"/>
            <c:bubble3D val="0"/>
            <c:spPr>
              <a:solidFill>
                <a:srgbClr val="FF0000">
                  <a:alpha val="75000"/>
                </a:srgbClr>
              </a:solidFill>
              <a:ln w="19050">
                <a:noFill/>
              </a:ln>
              <a:effectLst/>
            </c:spPr>
            <c:extLst>
              <c:ext xmlns:c16="http://schemas.microsoft.com/office/drawing/2014/chart" uri="{C3380CC4-5D6E-409C-BE32-E72D297353CC}">
                <c16:uniqueId val="{00000005-6F46-4CFE-B500-338B72087119}"/>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w="19050">
                <a:noFill/>
              </a:ln>
              <a:effectLst/>
            </c:spPr>
            <c:extLst>
              <c:ext xmlns:c16="http://schemas.microsoft.com/office/drawing/2014/chart" uri="{C3380CC4-5D6E-409C-BE32-E72D297353CC}">
                <c16:uniqueId val="{00000007-6F46-4CFE-B500-338B72087119}"/>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w="19050">
                <a:noFill/>
              </a:ln>
              <a:effectLst/>
            </c:spPr>
            <c:extLst>
              <c:ext xmlns:c16="http://schemas.microsoft.com/office/drawing/2014/chart" uri="{C3380CC4-5D6E-409C-BE32-E72D297353CC}">
                <c16:uniqueId val="{00000009-6F46-4CFE-B500-338B72087119}"/>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w="19050">
                <a:noFill/>
              </a:ln>
              <a:effectLst/>
            </c:spPr>
            <c:extLst>
              <c:ext xmlns:c16="http://schemas.microsoft.com/office/drawing/2014/chart" uri="{C3380CC4-5D6E-409C-BE32-E72D297353CC}">
                <c16:uniqueId val="{0000000B-6F46-4CFE-B500-338B72087119}"/>
              </c:ext>
            </c:extLst>
          </c:dPt>
          <c:dPt>
            <c:idx val="6"/>
            <c:bubble3D val="0"/>
            <c:spPr>
              <a:solidFill>
                <a:schemeClr val="accent6">
                  <a:lumMod val="40000"/>
                  <a:lumOff val="60000"/>
                </a:schemeClr>
              </a:solidFill>
              <a:ln w="19050">
                <a:noFill/>
              </a:ln>
              <a:effectLst/>
            </c:spPr>
            <c:extLst>
              <c:ext xmlns:c16="http://schemas.microsoft.com/office/drawing/2014/chart" uri="{C3380CC4-5D6E-409C-BE32-E72D297353CC}">
                <c16:uniqueId val="{0000000D-6F46-4CFE-B500-338B72087119}"/>
              </c:ext>
            </c:extLst>
          </c:dPt>
          <c:dPt>
            <c:idx val="7"/>
            <c:bubble3D val="0"/>
            <c:spPr>
              <a:solidFill>
                <a:schemeClr val="accent6">
                  <a:lumMod val="60000"/>
                  <a:lumOff val="40000"/>
                </a:schemeClr>
              </a:solidFill>
              <a:ln w="19050">
                <a:noFill/>
              </a:ln>
              <a:effectLst/>
            </c:spPr>
            <c:extLst>
              <c:ext xmlns:c16="http://schemas.microsoft.com/office/drawing/2014/chart" uri="{C3380CC4-5D6E-409C-BE32-E72D297353CC}">
                <c16:uniqueId val="{0000000F-6F46-4CFE-B500-338B72087119}"/>
              </c:ext>
            </c:extLst>
          </c:dPt>
          <c:dPt>
            <c:idx val="8"/>
            <c:bubble3D val="0"/>
            <c:spPr>
              <a:solidFill>
                <a:schemeClr val="accent6"/>
              </a:solidFill>
              <a:ln w="19050">
                <a:noFill/>
              </a:ln>
              <a:effectLst/>
            </c:spPr>
            <c:extLst>
              <c:ext xmlns:c16="http://schemas.microsoft.com/office/drawing/2014/chart" uri="{C3380CC4-5D6E-409C-BE32-E72D297353CC}">
                <c16:uniqueId val="{00000011-6F46-4CFE-B500-338B72087119}"/>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w="19050">
                <a:noFill/>
              </a:ln>
              <a:effectLst/>
            </c:spPr>
            <c:extLst>
              <c:ext xmlns:c16="http://schemas.microsoft.com/office/drawing/2014/chart" uri="{C3380CC4-5D6E-409C-BE32-E72D297353CC}">
                <c16:uniqueId val="{00000013-6F46-4CFE-B500-338B72087119}"/>
              </c:ext>
            </c:extLst>
          </c:dPt>
          <c:dPt>
            <c:idx val="10"/>
            <c:bubble3D val="0"/>
            <c:spPr>
              <a:solidFill>
                <a:schemeClr val="accent6">
                  <a:lumMod val="50000"/>
                </a:schemeClr>
              </a:solidFill>
              <a:ln w="19050">
                <a:noFill/>
              </a:ln>
              <a:effectLst/>
            </c:spPr>
            <c:extLst>
              <c:ext xmlns:c16="http://schemas.microsoft.com/office/drawing/2014/chart" uri="{C3380CC4-5D6E-409C-BE32-E72D297353CC}">
                <c16:uniqueId val="{00000015-6F46-4CFE-B500-338B72087119}"/>
              </c:ext>
            </c:extLst>
          </c:dPt>
          <c:dPt>
            <c:idx val="11"/>
            <c:bubble3D val="0"/>
            <c:spPr>
              <a:noFill/>
              <a:ln w="19050">
                <a:noFill/>
              </a:ln>
              <a:effectLst/>
            </c:spPr>
            <c:extLst>
              <c:ext xmlns:c16="http://schemas.microsoft.com/office/drawing/2014/chart" uri="{C3380CC4-5D6E-409C-BE32-E72D297353CC}">
                <c16:uniqueId val="{00000017-6F46-4CFE-B500-338B72087119}"/>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8-6F46-4CFE-B500-338B72087119}"/>
            </c:ext>
          </c:extLst>
        </c:ser>
        <c:dLbls>
          <c:showLegendKey val="0"/>
          <c:showVal val="0"/>
          <c:showCatName val="0"/>
          <c:showSerName val="0"/>
          <c:showPercent val="0"/>
          <c:showBubbleSize val="0"/>
          <c:showLeaderLines val="1"/>
        </c:dLbls>
        <c:firstSliceAng val="270"/>
        <c:holeSize val="4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ln w="15875"/>
          </c:spPr>
          <c:dPt>
            <c:idx val="0"/>
            <c:bubble3D val="0"/>
            <c:spPr>
              <a:solidFill>
                <a:schemeClr val="accent1"/>
              </a:solidFill>
              <a:ln w="15875">
                <a:solidFill>
                  <a:schemeClr val="lt1"/>
                </a:solidFill>
              </a:ln>
              <a:effectLst/>
            </c:spPr>
            <c:extLst>
              <c:ext xmlns:c16="http://schemas.microsoft.com/office/drawing/2014/chart" uri="{C3380CC4-5D6E-409C-BE32-E72D297353CC}">
                <c16:uniqueId val="{00000001-D0F3-4834-AAF4-404D7CD98FC1}"/>
              </c:ext>
            </c:extLst>
          </c:dPt>
          <c:dPt>
            <c:idx val="1"/>
            <c:bubble3D val="0"/>
            <c:spPr>
              <a:noFill/>
              <a:ln w="15875">
                <a:noFill/>
              </a:ln>
              <a:effectLst/>
            </c:spPr>
            <c:extLst>
              <c:ext xmlns:c16="http://schemas.microsoft.com/office/drawing/2014/chart" uri="{C3380CC4-5D6E-409C-BE32-E72D297353CC}">
                <c16:uniqueId val="{00000003-D0F3-4834-AAF4-404D7CD98FC1}"/>
              </c:ext>
            </c:extLst>
          </c:dPt>
          <c:dPt>
            <c:idx val="2"/>
            <c:bubble3D val="0"/>
            <c:spPr>
              <a:noFill/>
              <a:ln w="31750">
                <a:solidFill>
                  <a:sysClr val="windowText" lastClr="000000"/>
                </a:solidFill>
              </a:ln>
              <a:effectLst/>
            </c:spPr>
            <c:extLst>
              <c:ext xmlns:c16="http://schemas.microsoft.com/office/drawing/2014/chart" uri="{C3380CC4-5D6E-409C-BE32-E72D297353CC}">
                <c16:uniqueId val="{00000005-D0F3-4834-AAF4-404D7CD98FC1}"/>
              </c:ext>
            </c:extLst>
          </c:dPt>
          <c:dPt>
            <c:idx val="3"/>
            <c:bubble3D val="0"/>
            <c:spPr>
              <a:noFill/>
              <a:ln w="15875">
                <a:noFill/>
              </a:ln>
              <a:effectLst/>
            </c:spPr>
            <c:extLst>
              <c:ext xmlns:c16="http://schemas.microsoft.com/office/drawing/2014/chart" uri="{C3380CC4-5D6E-409C-BE32-E72D297353CC}">
                <c16:uniqueId val="{00000007-D0F3-4834-AAF4-404D7CD98FC1}"/>
              </c:ext>
            </c:extLst>
          </c:dPt>
          <c:cat>
            <c:strRef>
              <c:f>'Drop Down Menü'!$A$288:$A$291</c:f>
              <c:strCache>
                <c:ptCount val="4"/>
                <c:pt idx="0">
                  <c:v>Nadel</c:v>
                </c:pt>
                <c:pt idx="1">
                  <c:v>Wert</c:v>
                </c:pt>
                <c:pt idx="2">
                  <c:v>Breite</c:v>
                </c:pt>
                <c:pt idx="3">
                  <c:v>Ende</c:v>
                </c:pt>
              </c:strCache>
            </c:strRef>
          </c:cat>
          <c:val>
            <c:numRef>
              <c:f>'Drop Down Menü'!$B$288:$B$291</c:f>
              <c:numCache>
                <c:formatCode>0.00%</c:formatCode>
                <c:ptCount val="4"/>
                <c:pt idx="1">
                  <c:v>0</c:v>
                </c:pt>
                <c:pt idx="2">
                  <c:v>5.0000000000000001E-3</c:v>
                </c:pt>
                <c:pt idx="3">
                  <c:v>1.9950000000000001</c:v>
                </c:pt>
              </c:numCache>
            </c:numRef>
          </c:val>
          <c:extLst>
            <c:ext xmlns:c16="http://schemas.microsoft.com/office/drawing/2014/chart" uri="{C3380CC4-5D6E-409C-BE32-E72D297353CC}">
              <c16:uniqueId val="{00000008-D0F3-4834-AAF4-404D7CD98FC1}"/>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204-4E2A-A003-2E38B6956AA8}"/>
              </c:ext>
            </c:extLst>
          </c:dPt>
          <c:dPt>
            <c:idx val="1"/>
            <c:bubble3D val="0"/>
            <c:spPr>
              <a:noFill/>
              <a:ln w="19050">
                <a:noFill/>
              </a:ln>
              <a:effectLst/>
            </c:spPr>
            <c:extLst>
              <c:ext xmlns:c16="http://schemas.microsoft.com/office/drawing/2014/chart" uri="{C3380CC4-5D6E-409C-BE32-E72D297353CC}">
                <c16:uniqueId val="{00000003-C204-4E2A-A003-2E38B6956AA8}"/>
              </c:ext>
            </c:extLst>
          </c:dPt>
          <c:dPt>
            <c:idx val="2"/>
            <c:bubble3D val="0"/>
            <c:spPr>
              <a:noFill/>
              <a:ln w="31750">
                <a:solidFill>
                  <a:schemeClr val="tx1"/>
                </a:solidFill>
              </a:ln>
              <a:effectLst/>
            </c:spPr>
            <c:extLst>
              <c:ext xmlns:c16="http://schemas.microsoft.com/office/drawing/2014/chart" uri="{C3380CC4-5D6E-409C-BE32-E72D297353CC}">
                <c16:uniqueId val="{00000005-C204-4E2A-A003-2E38B6956AA8}"/>
              </c:ext>
            </c:extLst>
          </c:dPt>
          <c:dPt>
            <c:idx val="3"/>
            <c:bubble3D val="0"/>
            <c:spPr>
              <a:noFill/>
              <a:ln w="19050">
                <a:noFill/>
              </a:ln>
              <a:effectLst/>
            </c:spPr>
            <c:extLst>
              <c:ext xmlns:c16="http://schemas.microsoft.com/office/drawing/2014/chart" uri="{C3380CC4-5D6E-409C-BE32-E72D297353CC}">
                <c16:uniqueId val="{00000007-C204-4E2A-A003-2E38B6956AA8}"/>
              </c:ext>
            </c:extLst>
          </c:dPt>
          <c:cat>
            <c:strRef>
              <c:f>'Drop Down Menü'!$A$270:$A$273</c:f>
              <c:strCache>
                <c:ptCount val="4"/>
                <c:pt idx="0">
                  <c:v>Nadel</c:v>
                </c:pt>
                <c:pt idx="1">
                  <c:v>Wert</c:v>
                </c:pt>
                <c:pt idx="2">
                  <c:v>Breite</c:v>
                </c:pt>
                <c:pt idx="3">
                  <c:v>Ende</c:v>
                </c:pt>
              </c:strCache>
            </c:strRef>
          </c:cat>
          <c:val>
            <c:numRef>
              <c:f>'Drop Down Menü'!$B$270:$B$273</c:f>
              <c:numCache>
                <c:formatCode>0.00%</c:formatCode>
                <c:ptCount val="4"/>
                <c:pt idx="1">
                  <c:v>0</c:v>
                </c:pt>
                <c:pt idx="2">
                  <c:v>5.0000000000000001E-3</c:v>
                </c:pt>
                <c:pt idx="3">
                  <c:v>1.9950000000000001</c:v>
                </c:pt>
              </c:numCache>
            </c:numRef>
          </c:val>
          <c:extLst>
            <c:ext xmlns:c16="http://schemas.microsoft.com/office/drawing/2014/chart" uri="{C3380CC4-5D6E-409C-BE32-E72D297353CC}">
              <c16:uniqueId val="{00000008-C204-4E2A-A003-2E38B6956AA8}"/>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27A2-475D-B420-390ABB31B9A5}"/>
              </c:ext>
            </c:extLst>
          </c:dPt>
          <c:dPt>
            <c:idx val="1"/>
            <c:bubble3D val="0"/>
            <c:spPr>
              <a:noFill/>
              <a:ln w="19050">
                <a:noFill/>
              </a:ln>
              <a:effectLst/>
            </c:spPr>
            <c:extLst>
              <c:ext xmlns:c16="http://schemas.microsoft.com/office/drawing/2014/chart" uri="{C3380CC4-5D6E-409C-BE32-E72D297353CC}">
                <c16:uniqueId val="{00000003-27A2-475D-B420-390ABB31B9A5}"/>
              </c:ext>
            </c:extLst>
          </c:dPt>
          <c:dPt>
            <c:idx val="2"/>
            <c:bubble3D val="0"/>
            <c:spPr>
              <a:noFill/>
              <a:ln w="31750">
                <a:solidFill>
                  <a:schemeClr val="tx1"/>
                </a:solidFill>
              </a:ln>
              <a:effectLst/>
            </c:spPr>
            <c:extLst>
              <c:ext xmlns:c16="http://schemas.microsoft.com/office/drawing/2014/chart" uri="{C3380CC4-5D6E-409C-BE32-E72D297353CC}">
                <c16:uniqueId val="{00000005-27A2-475D-B420-390ABB31B9A5}"/>
              </c:ext>
            </c:extLst>
          </c:dPt>
          <c:dPt>
            <c:idx val="3"/>
            <c:bubble3D val="0"/>
            <c:spPr>
              <a:noFill/>
              <a:ln w="19050">
                <a:noFill/>
              </a:ln>
              <a:effectLst/>
            </c:spPr>
            <c:extLst>
              <c:ext xmlns:c16="http://schemas.microsoft.com/office/drawing/2014/chart" uri="{C3380CC4-5D6E-409C-BE32-E72D297353CC}">
                <c16:uniqueId val="{00000007-27A2-475D-B420-390ABB31B9A5}"/>
              </c:ext>
            </c:extLst>
          </c:dPt>
          <c:cat>
            <c:strRef>
              <c:f>'Drop Down Menü'!$A$276:$A$279</c:f>
              <c:strCache>
                <c:ptCount val="4"/>
                <c:pt idx="0">
                  <c:v>Nadel</c:v>
                </c:pt>
                <c:pt idx="1">
                  <c:v>Wert</c:v>
                </c:pt>
                <c:pt idx="2">
                  <c:v>Breite</c:v>
                </c:pt>
                <c:pt idx="3">
                  <c:v>Ende</c:v>
                </c:pt>
              </c:strCache>
            </c:strRef>
          </c:cat>
          <c:val>
            <c:numRef>
              <c:f>'Drop Down Menü'!$B$276:$B$279</c:f>
              <c:numCache>
                <c:formatCode>0.00%</c:formatCode>
                <c:ptCount val="4"/>
                <c:pt idx="1">
                  <c:v>0</c:v>
                </c:pt>
                <c:pt idx="2">
                  <c:v>5.0000000000000001E-3</c:v>
                </c:pt>
                <c:pt idx="3">
                  <c:v>1.9950000000000001</c:v>
                </c:pt>
              </c:numCache>
            </c:numRef>
          </c:val>
          <c:extLst>
            <c:ext xmlns:c16="http://schemas.microsoft.com/office/drawing/2014/chart" uri="{C3380CC4-5D6E-409C-BE32-E72D297353CC}">
              <c16:uniqueId val="{00000008-27A2-475D-B420-390ABB31B9A5}"/>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AA7-4C87-93BA-5FD8C78C787E}"/>
              </c:ext>
            </c:extLst>
          </c:dPt>
          <c:dPt>
            <c:idx val="1"/>
            <c:bubble3D val="0"/>
            <c:spPr>
              <a:noFill/>
              <a:ln w="19050">
                <a:noFill/>
              </a:ln>
              <a:effectLst/>
            </c:spPr>
            <c:extLst>
              <c:ext xmlns:c16="http://schemas.microsoft.com/office/drawing/2014/chart" uri="{C3380CC4-5D6E-409C-BE32-E72D297353CC}">
                <c16:uniqueId val="{00000003-3AA7-4C87-93BA-5FD8C78C787E}"/>
              </c:ext>
            </c:extLst>
          </c:dPt>
          <c:dPt>
            <c:idx val="2"/>
            <c:bubble3D val="0"/>
            <c:spPr>
              <a:noFill/>
              <a:ln w="31750">
                <a:solidFill>
                  <a:sysClr val="windowText" lastClr="000000"/>
                </a:solidFill>
              </a:ln>
              <a:effectLst/>
            </c:spPr>
            <c:extLst>
              <c:ext xmlns:c16="http://schemas.microsoft.com/office/drawing/2014/chart" uri="{C3380CC4-5D6E-409C-BE32-E72D297353CC}">
                <c16:uniqueId val="{00000005-3AA7-4C87-93BA-5FD8C78C787E}"/>
              </c:ext>
            </c:extLst>
          </c:dPt>
          <c:dPt>
            <c:idx val="3"/>
            <c:bubble3D val="0"/>
            <c:spPr>
              <a:noFill/>
              <a:ln w="19050">
                <a:noFill/>
              </a:ln>
              <a:effectLst/>
            </c:spPr>
            <c:extLst>
              <c:ext xmlns:c16="http://schemas.microsoft.com/office/drawing/2014/chart" uri="{C3380CC4-5D6E-409C-BE32-E72D297353CC}">
                <c16:uniqueId val="{00000007-3AA7-4C87-93BA-5FD8C78C787E}"/>
              </c:ext>
            </c:extLst>
          </c:dPt>
          <c:cat>
            <c:strRef>
              <c:f>'Drop Down Menü'!$A$282:$A$285</c:f>
              <c:strCache>
                <c:ptCount val="4"/>
                <c:pt idx="0">
                  <c:v>Nadel</c:v>
                </c:pt>
                <c:pt idx="1">
                  <c:v>Wert</c:v>
                </c:pt>
                <c:pt idx="2">
                  <c:v>Breite</c:v>
                </c:pt>
                <c:pt idx="3">
                  <c:v>Ende</c:v>
                </c:pt>
              </c:strCache>
            </c:strRef>
          </c:cat>
          <c:val>
            <c:numRef>
              <c:f>'Drop Down Menü'!$B$282:$B$285</c:f>
              <c:numCache>
                <c:formatCode>0.00%</c:formatCode>
                <c:ptCount val="4"/>
                <c:pt idx="1">
                  <c:v>5.5555555555555552E-2</c:v>
                </c:pt>
                <c:pt idx="2">
                  <c:v>5.0000000000000001E-3</c:v>
                </c:pt>
                <c:pt idx="3">
                  <c:v>1.9394444444444445</c:v>
                </c:pt>
              </c:numCache>
            </c:numRef>
          </c:val>
          <c:extLst>
            <c:ext xmlns:c16="http://schemas.microsoft.com/office/drawing/2014/chart" uri="{C3380CC4-5D6E-409C-BE32-E72D297353CC}">
              <c16:uniqueId val="{00000008-3AA7-4C87-93BA-5FD8C78C787E}"/>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562-46DC-AEEB-0B97104C4DBE}"/>
              </c:ext>
            </c:extLst>
          </c:dPt>
          <c:dPt>
            <c:idx val="1"/>
            <c:bubble3D val="0"/>
            <c:spPr>
              <a:noFill/>
              <a:ln w="19050">
                <a:noFill/>
              </a:ln>
              <a:effectLst/>
            </c:spPr>
            <c:extLst>
              <c:ext xmlns:c16="http://schemas.microsoft.com/office/drawing/2014/chart" uri="{C3380CC4-5D6E-409C-BE32-E72D297353CC}">
                <c16:uniqueId val="{00000003-6562-46DC-AEEB-0B97104C4DBE}"/>
              </c:ext>
            </c:extLst>
          </c:dPt>
          <c:dPt>
            <c:idx val="2"/>
            <c:bubble3D val="0"/>
            <c:spPr>
              <a:noFill/>
              <a:ln w="31750">
                <a:solidFill>
                  <a:sysClr val="windowText" lastClr="000000"/>
                </a:solidFill>
              </a:ln>
              <a:effectLst/>
            </c:spPr>
            <c:extLst>
              <c:ext xmlns:c16="http://schemas.microsoft.com/office/drawing/2014/chart" uri="{C3380CC4-5D6E-409C-BE32-E72D297353CC}">
                <c16:uniqueId val="{00000005-6562-46DC-AEEB-0B97104C4DBE}"/>
              </c:ext>
            </c:extLst>
          </c:dPt>
          <c:dPt>
            <c:idx val="3"/>
            <c:bubble3D val="0"/>
            <c:spPr>
              <a:noFill/>
              <a:ln w="19050">
                <a:noFill/>
              </a:ln>
              <a:effectLst/>
            </c:spPr>
            <c:extLst>
              <c:ext xmlns:c16="http://schemas.microsoft.com/office/drawing/2014/chart" uri="{C3380CC4-5D6E-409C-BE32-E72D297353CC}">
                <c16:uniqueId val="{00000007-6562-46DC-AEEB-0B97104C4DBE}"/>
              </c:ext>
            </c:extLst>
          </c:dPt>
          <c:cat>
            <c:strRef>
              <c:f>'Drop Down Menü'!$A$294:$A$297</c:f>
              <c:strCache>
                <c:ptCount val="4"/>
                <c:pt idx="0">
                  <c:v>Nadel</c:v>
                </c:pt>
                <c:pt idx="1">
                  <c:v>Wert</c:v>
                </c:pt>
                <c:pt idx="2">
                  <c:v>Breite</c:v>
                </c:pt>
                <c:pt idx="3">
                  <c:v>Ende</c:v>
                </c:pt>
              </c:strCache>
            </c:strRef>
          </c:cat>
          <c:val>
            <c:numRef>
              <c:f>'Drop Down Menü'!$B$294:$B$297</c:f>
              <c:numCache>
                <c:formatCode>0.00%</c:formatCode>
                <c:ptCount val="4"/>
                <c:pt idx="1">
                  <c:v>1.9230769230769232E-2</c:v>
                </c:pt>
                <c:pt idx="2">
                  <c:v>5.0000000000000001E-3</c:v>
                </c:pt>
                <c:pt idx="3">
                  <c:v>1.9757692307692309</c:v>
                </c:pt>
              </c:numCache>
            </c:numRef>
          </c:val>
          <c:extLst>
            <c:ext xmlns:c16="http://schemas.microsoft.com/office/drawing/2014/chart" uri="{C3380CC4-5D6E-409C-BE32-E72D297353CC}">
              <c16:uniqueId val="{00000008-6562-46DC-AEEB-0B97104C4DBE}"/>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spPr>
              <a:solidFill>
                <a:schemeClr val="accent1"/>
              </a:solidFill>
              <a:ln w="19050">
                <a:noFill/>
              </a:ln>
              <a:effectLst/>
            </c:spPr>
            <c:extLst>
              <c:ext xmlns:c16="http://schemas.microsoft.com/office/drawing/2014/chart" uri="{C3380CC4-5D6E-409C-BE32-E72D297353CC}">
                <c16:uniqueId val="{00000001-BB2E-415C-BA88-95EC03291177}"/>
              </c:ext>
            </c:extLst>
          </c:dPt>
          <c:dPt>
            <c:idx val="1"/>
            <c:bubble3D val="0"/>
            <c:spPr>
              <a:solidFill>
                <a:srgbClr val="C00000"/>
              </a:solidFill>
              <a:ln w="19050">
                <a:noFill/>
              </a:ln>
              <a:effectLst/>
            </c:spPr>
            <c:extLst>
              <c:ext xmlns:c16="http://schemas.microsoft.com/office/drawing/2014/chart" uri="{C3380CC4-5D6E-409C-BE32-E72D297353CC}">
                <c16:uniqueId val="{00000003-BB2E-415C-BA88-95EC03291177}"/>
              </c:ext>
            </c:extLst>
          </c:dPt>
          <c:dPt>
            <c:idx val="2"/>
            <c:bubble3D val="0"/>
            <c:spPr>
              <a:solidFill>
                <a:srgbClr val="FF0000">
                  <a:alpha val="75000"/>
                </a:srgbClr>
              </a:solidFill>
              <a:ln w="19050">
                <a:noFill/>
              </a:ln>
              <a:effectLst/>
            </c:spPr>
            <c:extLst>
              <c:ext xmlns:c16="http://schemas.microsoft.com/office/drawing/2014/chart" uri="{C3380CC4-5D6E-409C-BE32-E72D297353CC}">
                <c16:uniqueId val="{00000005-BB2E-415C-BA88-95EC03291177}"/>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w="19050">
                <a:noFill/>
              </a:ln>
              <a:effectLst/>
            </c:spPr>
            <c:extLst>
              <c:ext xmlns:c16="http://schemas.microsoft.com/office/drawing/2014/chart" uri="{C3380CC4-5D6E-409C-BE32-E72D297353CC}">
                <c16:uniqueId val="{00000007-BB2E-415C-BA88-95EC03291177}"/>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w="19050">
                <a:noFill/>
              </a:ln>
              <a:effectLst/>
            </c:spPr>
            <c:extLst>
              <c:ext xmlns:c16="http://schemas.microsoft.com/office/drawing/2014/chart" uri="{C3380CC4-5D6E-409C-BE32-E72D297353CC}">
                <c16:uniqueId val="{00000009-BB2E-415C-BA88-95EC03291177}"/>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w="19050">
                <a:noFill/>
              </a:ln>
              <a:effectLst/>
            </c:spPr>
            <c:extLst>
              <c:ext xmlns:c16="http://schemas.microsoft.com/office/drawing/2014/chart" uri="{C3380CC4-5D6E-409C-BE32-E72D297353CC}">
                <c16:uniqueId val="{0000000B-BB2E-415C-BA88-95EC03291177}"/>
              </c:ext>
            </c:extLst>
          </c:dPt>
          <c:dPt>
            <c:idx val="6"/>
            <c:bubble3D val="0"/>
            <c:spPr>
              <a:solidFill>
                <a:schemeClr val="accent6">
                  <a:lumMod val="40000"/>
                  <a:lumOff val="60000"/>
                </a:schemeClr>
              </a:solidFill>
              <a:ln w="19050">
                <a:noFill/>
              </a:ln>
              <a:effectLst/>
            </c:spPr>
            <c:extLst>
              <c:ext xmlns:c16="http://schemas.microsoft.com/office/drawing/2014/chart" uri="{C3380CC4-5D6E-409C-BE32-E72D297353CC}">
                <c16:uniqueId val="{0000000D-BB2E-415C-BA88-95EC03291177}"/>
              </c:ext>
            </c:extLst>
          </c:dPt>
          <c:dPt>
            <c:idx val="7"/>
            <c:bubble3D val="0"/>
            <c:spPr>
              <a:solidFill>
                <a:schemeClr val="accent6">
                  <a:lumMod val="60000"/>
                  <a:lumOff val="40000"/>
                </a:schemeClr>
              </a:solidFill>
              <a:ln w="19050">
                <a:noFill/>
              </a:ln>
              <a:effectLst/>
            </c:spPr>
            <c:extLst>
              <c:ext xmlns:c16="http://schemas.microsoft.com/office/drawing/2014/chart" uri="{C3380CC4-5D6E-409C-BE32-E72D297353CC}">
                <c16:uniqueId val="{0000000F-BB2E-415C-BA88-95EC03291177}"/>
              </c:ext>
            </c:extLst>
          </c:dPt>
          <c:dPt>
            <c:idx val="8"/>
            <c:bubble3D val="0"/>
            <c:spPr>
              <a:solidFill>
                <a:schemeClr val="accent6"/>
              </a:solidFill>
              <a:ln w="19050">
                <a:noFill/>
              </a:ln>
              <a:effectLst/>
            </c:spPr>
            <c:extLst>
              <c:ext xmlns:c16="http://schemas.microsoft.com/office/drawing/2014/chart" uri="{C3380CC4-5D6E-409C-BE32-E72D297353CC}">
                <c16:uniqueId val="{00000011-BB2E-415C-BA88-95EC03291177}"/>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w="19050">
                <a:noFill/>
              </a:ln>
              <a:effectLst/>
            </c:spPr>
            <c:extLst>
              <c:ext xmlns:c16="http://schemas.microsoft.com/office/drawing/2014/chart" uri="{C3380CC4-5D6E-409C-BE32-E72D297353CC}">
                <c16:uniqueId val="{00000013-BB2E-415C-BA88-95EC03291177}"/>
              </c:ext>
            </c:extLst>
          </c:dPt>
          <c:dPt>
            <c:idx val="10"/>
            <c:bubble3D val="0"/>
            <c:spPr>
              <a:solidFill>
                <a:schemeClr val="accent6">
                  <a:lumMod val="50000"/>
                </a:schemeClr>
              </a:solidFill>
              <a:ln w="19050">
                <a:noFill/>
              </a:ln>
              <a:effectLst/>
            </c:spPr>
            <c:extLst>
              <c:ext xmlns:c16="http://schemas.microsoft.com/office/drawing/2014/chart" uri="{C3380CC4-5D6E-409C-BE32-E72D297353CC}">
                <c16:uniqueId val="{00000015-BB2E-415C-BA88-95EC03291177}"/>
              </c:ext>
            </c:extLst>
          </c:dPt>
          <c:dPt>
            <c:idx val="11"/>
            <c:bubble3D val="0"/>
            <c:spPr>
              <a:noFill/>
              <a:ln w="19050">
                <a:noFill/>
              </a:ln>
              <a:effectLst/>
            </c:spPr>
            <c:extLst>
              <c:ext xmlns:c16="http://schemas.microsoft.com/office/drawing/2014/chart" uri="{C3380CC4-5D6E-409C-BE32-E72D297353CC}">
                <c16:uniqueId val="{00000017-BB2E-415C-BA88-95EC03291177}"/>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8-BB2E-415C-BA88-95EC03291177}"/>
            </c:ext>
          </c:extLst>
        </c:ser>
        <c:dLbls>
          <c:showLegendKey val="0"/>
          <c:showVal val="0"/>
          <c:showCatName val="0"/>
          <c:showSerName val="0"/>
          <c:showPercent val="0"/>
          <c:showBubbleSize val="0"/>
          <c:showLeaderLines val="1"/>
        </c:dLbls>
        <c:firstSliceAng val="270"/>
        <c:holeSize val="4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spPr>
              <a:solidFill>
                <a:schemeClr val="accent1"/>
              </a:solidFill>
              <a:ln w="19050">
                <a:noFill/>
              </a:ln>
              <a:effectLst/>
            </c:spPr>
            <c:extLst>
              <c:ext xmlns:c16="http://schemas.microsoft.com/office/drawing/2014/chart" uri="{C3380CC4-5D6E-409C-BE32-E72D297353CC}">
                <c16:uniqueId val="{00000001-0E02-430C-ADD9-3517107B5260}"/>
              </c:ext>
            </c:extLst>
          </c:dPt>
          <c:dPt>
            <c:idx val="1"/>
            <c:bubble3D val="0"/>
            <c:spPr>
              <a:solidFill>
                <a:srgbClr val="C00000"/>
              </a:solidFill>
              <a:ln w="19050">
                <a:noFill/>
              </a:ln>
              <a:effectLst/>
            </c:spPr>
            <c:extLst>
              <c:ext xmlns:c16="http://schemas.microsoft.com/office/drawing/2014/chart" uri="{C3380CC4-5D6E-409C-BE32-E72D297353CC}">
                <c16:uniqueId val="{00000003-0E02-430C-ADD9-3517107B5260}"/>
              </c:ext>
            </c:extLst>
          </c:dPt>
          <c:dPt>
            <c:idx val="2"/>
            <c:bubble3D val="0"/>
            <c:spPr>
              <a:solidFill>
                <a:srgbClr val="FF0000">
                  <a:alpha val="75000"/>
                </a:srgbClr>
              </a:solidFill>
              <a:ln w="19050">
                <a:noFill/>
              </a:ln>
              <a:effectLst/>
            </c:spPr>
            <c:extLst>
              <c:ext xmlns:c16="http://schemas.microsoft.com/office/drawing/2014/chart" uri="{C3380CC4-5D6E-409C-BE32-E72D297353CC}">
                <c16:uniqueId val="{00000005-0E02-430C-ADD9-3517107B5260}"/>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w="19050">
                <a:noFill/>
              </a:ln>
              <a:effectLst/>
            </c:spPr>
            <c:extLst>
              <c:ext xmlns:c16="http://schemas.microsoft.com/office/drawing/2014/chart" uri="{C3380CC4-5D6E-409C-BE32-E72D297353CC}">
                <c16:uniqueId val="{00000007-0E02-430C-ADD9-3517107B5260}"/>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w="19050">
                <a:noFill/>
              </a:ln>
              <a:effectLst/>
            </c:spPr>
            <c:extLst>
              <c:ext xmlns:c16="http://schemas.microsoft.com/office/drawing/2014/chart" uri="{C3380CC4-5D6E-409C-BE32-E72D297353CC}">
                <c16:uniqueId val="{00000009-0E02-430C-ADD9-3517107B5260}"/>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w="19050">
                <a:noFill/>
              </a:ln>
              <a:effectLst/>
            </c:spPr>
            <c:extLst>
              <c:ext xmlns:c16="http://schemas.microsoft.com/office/drawing/2014/chart" uri="{C3380CC4-5D6E-409C-BE32-E72D297353CC}">
                <c16:uniqueId val="{0000000B-0E02-430C-ADD9-3517107B5260}"/>
              </c:ext>
            </c:extLst>
          </c:dPt>
          <c:dPt>
            <c:idx val="6"/>
            <c:bubble3D val="0"/>
            <c:spPr>
              <a:solidFill>
                <a:schemeClr val="accent6">
                  <a:lumMod val="40000"/>
                  <a:lumOff val="60000"/>
                </a:schemeClr>
              </a:solidFill>
              <a:ln w="19050">
                <a:noFill/>
              </a:ln>
              <a:effectLst/>
            </c:spPr>
            <c:extLst>
              <c:ext xmlns:c16="http://schemas.microsoft.com/office/drawing/2014/chart" uri="{C3380CC4-5D6E-409C-BE32-E72D297353CC}">
                <c16:uniqueId val="{0000000D-0E02-430C-ADD9-3517107B5260}"/>
              </c:ext>
            </c:extLst>
          </c:dPt>
          <c:dPt>
            <c:idx val="7"/>
            <c:bubble3D val="0"/>
            <c:spPr>
              <a:solidFill>
                <a:schemeClr val="accent6">
                  <a:lumMod val="60000"/>
                  <a:lumOff val="40000"/>
                </a:schemeClr>
              </a:solidFill>
              <a:ln w="19050">
                <a:noFill/>
              </a:ln>
              <a:effectLst/>
            </c:spPr>
            <c:extLst>
              <c:ext xmlns:c16="http://schemas.microsoft.com/office/drawing/2014/chart" uri="{C3380CC4-5D6E-409C-BE32-E72D297353CC}">
                <c16:uniqueId val="{0000000F-0E02-430C-ADD9-3517107B5260}"/>
              </c:ext>
            </c:extLst>
          </c:dPt>
          <c:dPt>
            <c:idx val="8"/>
            <c:bubble3D val="0"/>
            <c:spPr>
              <a:solidFill>
                <a:schemeClr val="accent6"/>
              </a:solidFill>
              <a:ln w="19050">
                <a:noFill/>
              </a:ln>
              <a:effectLst/>
            </c:spPr>
            <c:extLst>
              <c:ext xmlns:c16="http://schemas.microsoft.com/office/drawing/2014/chart" uri="{C3380CC4-5D6E-409C-BE32-E72D297353CC}">
                <c16:uniqueId val="{00000011-0E02-430C-ADD9-3517107B5260}"/>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w="19050">
                <a:noFill/>
              </a:ln>
              <a:effectLst/>
            </c:spPr>
            <c:extLst>
              <c:ext xmlns:c16="http://schemas.microsoft.com/office/drawing/2014/chart" uri="{C3380CC4-5D6E-409C-BE32-E72D297353CC}">
                <c16:uniqueId val="{00000013-0E02-430C-ADD9-3517107B5260}"/>
              </c:ext>
            </c:extLst>
          </c:dPt>
          <c:dPt>
            <c:idx val="10"/>
            <c:bubble3D val="0"/>
            <c:spPr>
              <a:solidFill>
                <a:schemeClr val="accent6">
                  <a:lumMod val="50000"/>
                </a:schemeClr>
              </a:solidFill>
              <a:ln w="19050">
                <a:noFill/>
              </a:ln>
              <a:effectLst/>
            </c:spPr>
            <c:extLst>
              <c:ext xmlns:c16="http://schemas.microsoft.com/office/drawing/2014/chart" uri="{C3380CC4-5D6E-409C-BE32-E72D297353CC}">
                <c16:uniqueId val="{00000015-0E02-430C-ADD9-3517107B5260}"/>
              </c:ext>
            </c:extLst>
          </c:dPt>
          <c:dPt>
            <c:idx val="11"/>
            <c:bubble3D val="0"/>
            <c:spPr>
              <a:noFill/>
              <a:ln w="19050">
                <a:noFill/>
              </a:ln>
              <a:effectLst/>
            </c:spPr>
            <c:extLst>
              <c:ext xmlns:c16="http://schemas.microsoft.com/office/drawing/2014/chart" uri="{C3380CC4-5D6E-409C-BE32-E72D297353CC}">
                <c16:uniqueId val="{00000017-0E02-430C-ADD9-3517107B5260}"/>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8-0E02-430C-ADD9-3517107B5260}"/>
            </c:ext>
          </c:extLst>
        </c:ser>
        <c:dLbls>
          <c:showLegendKey val="0"/>
          <c:showVal val="0"/>
          <c:showCatName val="0"/>
          <c:showSerName val="0"/>
          <c:showPercent val="0"/>
          <c:showBubbleSize val="0"/>
          <c:showLeaderLines val="1"/>
        </c:dLbls>
        <c:firstSliceAng val="270"/>
        <c:holeSize val="4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256C-4926-AAF7-074337205441}"/>
              </c:ext>
            </c:extLst>
          </c:dPt>
          <c:dPt>
            <c:idx val="1"/>
            <c:bubble3D val="0"/>
            <c:spPr>
              <a:noFill/>
              <a:ln w="19050">
                <a:noFill/>
              </a:ln>
              <a:effectLst/>
            </c:spPr>
            <c:extLst>
              <c:ext xmlns:c16="http://schemas.microsoft.com/office/drawing/2014/chart" uri="{C3380CC4-5D6E-409C-BE32-E72D297353CC}">
                <c16:uniqueId val="{00000003-256C-4926-AAF7-074337205441}"/>
              </c:ext>
            </c:extLst>
          </c:dPt>
          <c:dPt>
            <c:idx val="2"/>
            <c:bubble3D val="0"/>
            <c:spPr>
              <a:noFill/>
              <a:ln w="31750">
                <a:solidFill>
                  <a:schemeClr val="tx1"/>
                </a:solidFill>
              </a:ln>
              <a:effectLst/>
            </c:spPr>
            <c:extLst>
              <c:ext xmlns:c16="http://schemas.microsoft.com/office/drawing/2014/chart" uri="{C3380CC4-5D6E-409C-BE32-E72D297353CC}">
                <c16:uniqueId val="{00000005-256C-4926-AAF7-074337205441}"/>
              </c:ext>
            </c:extLst>
          </c:dPt>
          <c:dPt>
            <c:idx val="3"/>
            <c:bubble3D val="0"/>
            <c:spPr>
              <a:noFill/>
              <a:ln w="19050">
                <a:noFill/>
              </a:ln>
              <a:effectLst/>
            </c:spPr>
            <c:extLst>
              <c:ext xmlns:c16="http://schemas.microsoft.com/office/drawing/2014/chart" uri="{C3380CC4-5D6E-409C-BE32-E72D297353CC}">
                <c16:uniqueId val="{00000007-256C-4926-AAF7-074337205441}"/>
              </c:ext>
            </c:extLst>
          </c:dPt>
          <c:cat>
            <c:strRef>
              <c:f>'Drop Down Wasch'!$A$76:$A$79</c:f>
              <c:strCache>
                <c:ptCount val="4"/>
                <c:pt idx="0">
                  <c:v>Nadel</c:v>
                </c:pt>
                <c:pt idx="1">
                  <c:v>Wert</c:v>
                </c:pt>
                <c:pt idx="2">
                  <c:v>Breite</c:v>
                </c:pt>
                <c:pt idx="3">
                  <c:v>Ende</c:v>
                </c:pt>
              </c:strCache>
            </c:strRef>
          </c:cat>
          <c:val>
            <c:numRef>
              <c:f>'Drop Down Wasch'!$B$76:$B$79</c:f>
              <c:numCache>
                <c:formatCode>0.00%</c:formatCode>
                <c:ptCount val="4"/>
                <c:pt idx="1">
                  <c:v>0</c:v>
                </c:pt>
                <c:pt idx="2">
                  <c:v>5.0000000000000001E-3</c:v>
                </c:pt>
                <c:pt idx="3">
                  <c:v>1.9950000000000001</c:v>
                </c:pt>
              </c:numCache>
            </c:numRef>
          </c:val>
          <c:extLst>
            <c:ext xmlns:c16="http://schemas.microsoft.com/office/drawing/2014/chart" uri="{C3380CC4-5D6E-409C-BE32-E72D297353CC}">
              <c16:uniqueId val="{00000008-256C-4926-AAF7-074337205441}"/>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spPr>
              <a:solidFill>
                <a:schemeClr val="accent1"/>
              </a:solidFill>
              <a:ln w="19050">
                <a:noFill/>
              </a:ln>
              <a:effectLst/>
            </c:spPr>
            <c:extLst>
              <c:ext xmlns:c16="http://schemas.microsoft.com/office/drawing/2014/chart" uri="{C3380CC4-5D6E-409C-BE32-E72D297353CC}">
                <c16:uniqueId val="{00000001-2AEB-471C-A697-145AAA5D00F2}"/>
              </c:ext>
            </c:extLst>
          </c:dPt>
          <c:dPt>
            <c:idx val="1"/>
            <c:bubble3D val="0"/>
            <c:spPr>
              <a:solidFill>
                <a:srgbClr val="C00000"/>
              </a:solidFill>
              <a:ln w="19050">
                <a:noFill/>
              </a:ln>
              <a:effectLst/>
            </c:spPr>
            <c:extLst>
              <c:ext xmlns:c16="http://schemas.microsoft.com/office/drawing/2014/chart" uri="{C3380CC4-5D6E-409C-BE32-E72D297353CC}">
                <c16:uniqueId val="{00000003-2AEB-471C-A697-145AAA5D00F2}"/>
              </c:ext>
            </c:extLst>
          </c:dPt>
          <c:dPt>
            <c:idx val="2"/>
            <c:bubble3D val="0"/>
            <c:spPr>
              <a:solidFill>
                <a:srgbClr val="FF0000">
                  <a:alpha val="75000"/>
                </a:srgbClr>
              </a:solidFill>
              <a:ln w="19050">
                <a:noFill/>
              </a:ln>
              <a:effectLst/>
            </c:spPr>
            <c:extLst>
              <c:ext xmlns:c16="http://schemas.microsoft.com/office/drawing/2014/chart" uri="{C3380CC4-5D6E-409C-BE32-E72D297353CC}">
                <c16:uniqueId val="{00000005-2AEB-471C-A697-145AAA5D00F2}"/>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w="19050">
                <a:noFill/>
              </a:ln>
              <a:effectLst/>
            </c:spPr>
            <c:extLst>
              <c:ext xmlns:c16="http://schemas.microsoft.com/office/drawing/2014/chart" uri="{C3380CC4-5D6E-409C-BE32-E72D297353CC}">
                <c16:uniqueId val="{00000007-2AEB-471C-A697-145AAA5D00F2}"/>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w="19050">
                <a:noFill/>
              </a:ln>
              <a:effectLst/>
            </c:spPr>
            <c:extLst>
              <c:ext xmlns:c16="http://schemas.microsoft.com/office/drawing/2014/chart" uri="{C3380CC4-5D6E-409C-BE32-E72D297353CC}">
                <c16:uniqueId val="{00000009-2AEB-471C-A697-145AAA5D00F2}"/>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w="19050">
                <a:noFill/>
              </a:ln>
              <a:effectLst/>
            </c:spPr>
            <c:extLst>
              <c:ext xmlns:c16="http://schemas.microsoft.com/office/drawing/2014/chart" uri="{C3380CC4-5D6E-409C-BE32-E72D297353CC}">
                <c16:uniqueId val="{0000000B-2AEB-471C-A697-145AAA5D00F2}"/>
              </c:ext>
            </c:extLst>
          </c:dPt>
          <c:dPt>
            <c:idx val="6"/>
            <c:bubble3D val="0"/>
            <c:spPr>
              <a:solidFill>
                <a:schemeClr val="accent6">
                  <a:lumMod val="40000"/>
                  <a:lumOff val="60000"/>
                </a:schemeClr>
              </a:solidFill>
              <a:ln w="19050">
                <a:noFill/>
              </a:ln>
              <a:effectLst/>
            </c:spPr>
            <c:extLst>
              <c:ext xmlns:c16="http://schemas.microsoft.com/office/drawing/2014/chart" uri="{C3380CC4-5D6E-409C-BE32-E72D297353CC}">
                <c16:uniqueId val="{0000000D-2AEB-471C-A697-145AAA5D00F2}"/>
              </c:ext>
            </c:extLst>
          </c:dPt>
          <c:dPt>
            <c:idx val="7"/>
            <c:bubble3D val="0"/>
            <c:spPr>
              <a:solidFill>
                <a:schemeClr val="accent6">
                  <a:lumMod val="60000"/>
                  <a:lumOff val="40000"/>
                </a:schemeClr>
              </a:solidFill>
              <a:ln w="19050">
                <a:noFill/>
              </a:ln>
              <a:effectLst/>
            </c:spPr>
            <c:extLst>
              <c:ext xmlns:c16="http://schemas.microsoft.com/office/drawing/2014/chart" uri="{C3380CC4-5D6E-409C-BE32-E72D297353CC}">
                <c16:uniqueId val="{0000000F-2AEB-471C-A697-145AAA5D00F2}"/>
              </c:ext>
            </c:extLst>
          </c:dPt>
          <c:dPt>
            <c:idx val="8"/>
            <c:bubble3D val="0"/>
            <c:spPr>
              <a:solidFill>
                <a:schemeClr val="accent6"/>
              </a:solidFill>
              <a:ln w="19050">
                <a:noFill/>
              </a:ln>
              <a:effectLst/>
            </c:spPr>
            <c:extLst>
              <c:ext xmlns:c16="http://schemas.microsoft.com/office/drawing/2014/chart" uri="{C3380CC4-5D6E-409C-BE32-E72D297353CC}">
                <c16:uniqueId val="{00000011-2AEB-471C-A697-145AAA5D00F2}"/>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w="19050">
                <a:noFill/>
              </a:ln>
              <a:effectLst/>
            </c:spPr>
            <c:extLst>
              <c:ext xmlns:c16="http://schemas.microsoft.com/office/drawing/2014/chart" uri="{C3380CC4-5D6E-409C-BE32-E72D297353CC}">
                <c16:uniqueId val="{00000013-2AEB-471C-A697-145AAA5D00F2}"/>
              </c:ext>
            </c:extLst>
          </c:dPt>
          <c:dPt>
            <c:idx val="10"/>
            <c:bubble3D val="0"/>
            <c:spPr>
              <a:solidFill>
                <a:schemeClr val="accent6">
                  <a:lumMod val="50000"/>
                </a:schemeClr>
              </a:solidFill>
              <a:ln w="19050">
                <a:noFill/>
              </a:ln>
              <a:effectLst/>
            </c:spPr>
            <c:extLst>
              <c:ext xmlns:c16="http://schemas.microsoft.com/office/drawing/2014/chart" uri="{C3380CC4-5D6E-409C-BE32-E72D297353CC}">
                <c16:uniqueId val="{00000015-2AEB-471C-A697-145AAA5D00F2}"/>
              </c:ext>
            </c:extLst>
          </c:dPt>
          <c:dPt>
            <c:idx val="11"/>
            <c:bubble3D val="0"/>
            <c:spPr>
              <a:noFill/>
              <a:ln w="19050">
                <a:noFill/>
              </a:ln>
              <a:effectLst/>
            </c:spPr>
            <c:extLst>
              <c:ext xmlns:c16="http://schemas.microsoft.com/office/drawing/2014/chart" uri="{C3380CC4-5D6E-409C-BE32-E72D297353CC}">
                <c16:uniqueId val="{00000017-2AEB-471C-A697-145AAA5D00F2}"/>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8-2AEB-471C-A697-145AAA5D00F2}"/>
            </c:ext>
          </c:extLst>
        </c:ser>
        <c:dLbls>
          <c:showLegendKey val="0"/>
          <c:showVal val="0"/>
          <c:showCatName val="0"/>
          <c:showSerName val="0"/>
          <c:showPercent val="0"/>
          <c:showBubbleSize val="0"/>
          <c:showLeaderLines val="1"/>
        </c:dLbls>
        <c:firstSliceAng val="270"/>
        <c:holeSize val="4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85F-4959-A41A-412D57546E95}"/>
              </c:ext>
            </c:extLst>
          </c:dPt>
          <c:dPt>
            <c:idx val="1"/>
            <c:bubble3D val="0"/>
            <c:spPr>
              <a:noFill/>
              <a:ln w="19050">
                <a:noFill/>
              </a:ln>
              <a:effectLst/>
            </c:spPr>
            <c:extLst>
              <c:ext xmlns:c16="http://schemas.microsoft.com/office/drawing/2014/chart" uri="{C3380CC4-5D6E-409C-BE32-E72D297353CC}">
                <c16:uniqueId val="{00000003-485F-4959-A41A-412D57546E95}"/>
              </c:ext>
            </c:extLst>
          </c:dPt>
          <c:dPt>
            <c:idx val="2"/>
            <c:bubble3D val="0"/>
            <c:spPr>
              <a:noFill/>
              <a:ln w="31750">
                <a:solidFill>
                  <a:sysClr val="windowText" lastClr="000000"/>
                </a:solidFill>
              </a:ln>
              <a:effectLst/>
            </c:spPr>
            <c:extLst>
              <c:ext xmlns:c16="http://schemas.microsoft.com/office/drawing/2014/chart" uri="{C3380CC4-5D6E-409C-BE32-E72D297353CC}">
                <c16:uniqueId val="{00000005-485F-4959-A41A-412D57546E95}"/>
              </c:ext>
            </c:extLst>
          </c:dPt>
          <c:dPt>
            <c:idx val="3"/>
            <c:bubble3D val="0"/>
            <c:spPr>
              <a:noFill/>
              <a:ln w="19050">
                <a:noFill/>
              </a:ln>
              <a:effectLst/>
            </c:spPr>
            <c:extLst>
              <c:ext xmlns:c16="http://schemas.microsoft.com/office/drawing/2014/chart" uri="{C3380CC4-5D6E-409C-BE32-E72D297353CC}">
                <c16:uniqueId val="{00000007-485F-4959-A41A-412D57546E95}"/>
              </c:ext>
            </c:extLst>
          </c:dPt>
          <c:cat>
            <c:strRef>
              <c:f>'Drop Down Wasch'!$A$82:$A$85</c:f>
              <c:strCache>
                <c:ptCount val="4"/>
                <c:pt idx="0">
                  <c:v>Nadel</c:v>
                </c:pt>
                <c:pt idx="1">
                  <c:v>Wert</c:v>
                </c:pt>
                <c:pt idx="2">
                  <c:v>Breite</c:v>
                </c:pt>
                <c:pt idx="3">
                  <c:v>Ende</c:v>
                </c:pt>
              </c:strCache>
            </c:strRef>
          </c:cat>
          <c:val>
            <c:numRef>
              <c:f>'Drop Down Wasch'!$B$82:$B$85</c:f>
              <c:numCache>
                <c:formatCode>0.00%</c:formatCode>
                <c:ptCount val="4"/>
                <c:pt idx="1">
                  <c:v>0.1</c:v>
                </c:pt>
                <c:pt idx="2">
                  <c:v>5.0000000000000001E-3</c:v>
                </c:pt>
                <c:pt idx="3">
                  <c:v>1.895</c:v>
                </c:pt>
              </c:numCache>
            </c:numRef>
          </c:val>
          <c:extLst>
            <c:ext xmlns:c16="http://schemas.microsoft.com/office/drawing/2014/chart" uri="{C3380CC4-5D6E-409C-BE32-E72D297353CC}">
              <c16:uniqueId val="{00000008-485F-4959-A41A-412D57546E95}"/>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spPr>
              <a:solidFill>
                <a:schemeClr val="accent1"/>
              </a:solidFill>
              <a:ln w="19050">
                <a:noFill/>
              </a:ln>
              <a:effectLst/>
            </c:spPr>
            <c:extLst>
              <c:ext xmlns:c16="http://schemas.microsoft.com/office/drawing/2014/chart" uri="{C3380CC4-5D6E-409C-BE32-E72D297353CC}">
                <c16:uniqueId val="{00000001-F221-4E41-9762-D9940DB4A3FB}"/>
              </c:ext>
            </c:extLst>
          </c:dPt>
          <c:dPt>
            <c:idx val="1"/>
            <c:bubble3D val="0"/>
            <c:spPr>
              <a:solidFill>
                <a:srgbClr val="C00000"/>
              </a:solidFill>
              <a:ln w="19050">
                <a:noFill/>
              </a:ln>
              <a:effectLst/>
            </c:spPr>
            <c:extLst>
              <c:ext xmlns:c16="http://schemas.microsoft.com/office/drawing/2014/chart" uri="{C3380CC4-5D6E-409C-BE32-E72D297353CC}">
                <c16:uniqueId val="{00000003-F221-4E41-9762-D9940DB4A3FB}"/>
              </c:ext>
            </c:extLst>
          </c:dPt>
          <c:dPt>
            <c:idx val="2"/>
            <c:bubble3D val="0"/>
            <c:spPr>
              <a:solidFill>
                <a:srgbClr val="FF0000">
                  <a:alpha val="75000"/>
                </a:srgbClr>
              </a:solidFill>
              <a:ln w="19050">
                <a:noFill/>
              </a:ln>
              <a:effectLst/>
            </c:spPr>
            <c:extLst>
              <c:ext xmlns:c16="http://schemas.microsoft.com/office/drawing/2014/chart" uri="{C3380CC4-5D6E-409C-BE32-E72D297353CC}">
                <c16:uniqueId val="{00000005-F221-4E41-9762-D9940DB4A3FB}"/>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w="19050">
                <a:noFill/>
              </a:ln>
              <a:effectLst/>
            </c:spPr>
            <c:extLst>
              <c:ext xmlns:c16="http://schemas.microsoft.com/office/drawing/2014/chart" uri="{C3380CC4-5D6E-409C-BE32-E72D297353CC}">
                <c16:uniqueId val="{00000007-F221-4E41-9762-D9940DB4A3FB}"/>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w="19050">
                <a:noFill/>
              </a:ln>
              <a:effectLst/>
            </c:spPr>
            <c:extLst>
              <c:ext xmlns:c16="http://schemas.microsoft.com/office/drawing/2014/chart" uri="{C3380CC4-5D6E-409C-BE32-E72D297353CC}">
                <c16:uniqueId val="{00000009-F221-4E41-9762-D9940DB4A3FB}"/>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w="19050">
                <a:noFill/>
              </a:ln>
              <a:effectLst/>
            </c:spPr>
            <c:extLst>
              <c:ext xmlns:c16="http://schemas.microsoft.com/office/drawing/2014/chart" uri="{C3380CC4-5D6E-409C-BE32-E72D297353CC}">
                <c16:uniqueId val="{0000000B-F221-4E41-9762-D9940DB4A3FB}"/>
              </c:ext>
            </c:extLst>
          </c:dPt>
          <c:dPt>
            <c:idx val="6"/>
            <c:bubble3D val="0"/>
            <c:spPr>
              <a:solidFill>
                <a:schemeClr val="accent6">
                  <a:lumMod val="40000"/>
                  <a:lumOff val="60000"/>
                </a:schemeClr>
              </a:solidFill>
              <a:ln w="19050">
                <a:noFill/>
              </a:ln>
              <a:effectLst/>
            </c:spPr>
            <c:extLst>
              <c:ext xmlns:c16="http://schemas.microsoft.com/office/drawing/2014/chart" uri="{C3380CC4-5D6E-409C-BE32-E72D297353CC}">
                <c16:uniqueId val="{0000000D-F221-4E41-9762-D9940DB4A3FB}"/>
              </c:ext>
            </c:extLst>
          </c:dPt>
          <c:dPt>
            <c:idx val="7"/>
            <c:bubble3D val="0"/>
            <c:spPr>
              <a:solidFill>
                <a:schemeClr val="accent6">
                  <a:lumMod val="60000"/>
                  <a:lumOff val="40000"/>
                </a:schemeClr>
              </a:solidFill>
              <a:ln w="19050">
                <a:noFill/>
              </a:ln>
              <a:effectLst/>
            </c:spPr>
            <c:extLst>
              <c:ext xmlns:c16="http://schemas.microsoft.com/office/drawing/2014/chart" uri="{C3380CC4-5D6E-409C-BE32-E72D297353CC}">
                <c16:uniqueId val="{0000000F-F221-4E41-9762-D9940DB4A3FB}"/>
              </c:ext>
            </c:extLst>
          </c:dPt>
          <c:dPt>
            <c:idx val="8"/>
            <c:bubble3D val="0"/>
            <c:spPr>
              <a:solidFill>
                <a:schemeClr val="accent6"/>
              </a:solidFill>
              <a:ln w="19050">
                <a:noFill/>
              </a:ln>
              <a:effectLst/>
            </c:spPr>
            <c:extLst>
              <c:ext xmlns:c16="http://schemas.microsoft.com/office/drawing/2014/chart" uri="{C3380CC4-5D6E-409C-BE32-E72D297353CC}">
                <c16:uniqueId val="{00000011-F221-4E41-9762-D9940DB4A3FB}"/>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w="19050">
                <a:noFill/>
              </a:ln>
              <a:effectLst/>
            </c:spPr>
            <c:extLst>
              <c:ext xmlns:c16="http://schemas.microsoft.com/office/drawing/2014/chart" uri="{C3380CC4-5D6E-409C-BE32-E72D297353CC}">
                <c16:uniqueId val="{00000013-F221-4E41-9762-D9940DB4A3FB}"/>
              </c:ext>
            </c:extLst>
          </c:dPt>
          <c:dPt>
            <c:idx val="10"/>
            <c:bubble3D val="0"/>
            <c:spPr>
              <a:solidFill>
                <a:schemeClr val="accent6">
                  <a:lumMod val="50000"/>
                </a:schemeClr>
              </a:solidFill>
              <a:ln w="19050">
                <a:noFill/>
              </a:ln>
              <a:effectLst/>
            </c:spPr>
            <c:extLst>
              <c:ext xmlns:c16="http://schemas.microsoft.com/office/drawing/2014/chart" uri="{C3380CC4-5D6E-409C-BE32-E72D297353CC}">
                <c16:uniqueId val="{00000015-F221-4E41-9762-D9940DB4A3FB}"/>
              </c:ext>
            </c:extLst>
          </c:dPt>
          <c:dPt>
            <c:idx val="11"/>
            <c:bubble3D val="0"/>
            <c:spPr>
              <a:noFill/>
              <a:ln w="19050">
                <a:noFill/>
              </a:ln>
              <a:effectLst/>
            </c:spPr>
            <c:extLst>
              <c:ext xmlns:c16="http://schemas.microsoft.com/office/drawing/2014/chart" uri="{C3380CC4-5D6E-409C-BE32-E72D297353CC}">
                <c16:uniqueId val="{00000017-F221-4E41-9762-D9940DB4A3FB}"/>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8-F221-4E41-9762-D9940DB4A3FB}"/>
            </c:ext>
          </c:extLst>
        </c:ser>
        <c:dLbls>
          <c:showLegendKey val="0"/>
          <c:showVal val="0"/>
          <c:showCatName val="0"/>
          <c:showSerName val="0"/>
          <c:showPercent val="0"/>
          <c:showBubbleSize val="0"/>
          <c:showLeaderLines val="1"/>
        </c:dLbls>
        <c:firstSliceAng val="270"/>
        <c:holeSize val="4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2ECF-4A42-BDFE-52A0B26A377F}"/>
              </c:ext>
            </c:extLst>
          </c:dPt>
          <c:dPt>
            <c:idx val="1"/>
            <c:bubble3D val="0"/>
            <c:spPr>
              <a:noFill/>
              <a:ln w="19050">
                <a:noFill/>
              </a:ln>
              <a:effectLst/>
            </c:spPr>
            <c:extLst>
              <c:ext xmlns:c16="http://schemas.microsoft.com/office/drawing/2014/chart" uri="{C3380CC4-5D6E-409C-BE32-E72D297353CC}">
                <c16:uniqueId val="{00000003-2ECF-4A42-BDFE-52A0B26A377F}"/>
              </c:ext>
            </c:extLst>
          </c:dPt>
          <c:dPt>
            <c:idx val="2"/>
            <c:bubble3D val="0"/>
            <c:spPr>
              <a:noFill/>
              <a:ln w="31750">
                <a:solidFill>
                  <a:sysClr val="windowText" lastClr="000000"/>
                </a:solidFill>
              </a:ln>
              <a:effectLst/>
            </c:spPr>
            <c:extLst>
              <c:ext xmlns:c16="http://schemas.microsoft.com/office/drawing/2014/chart" uri="{C3380CC4-5D6E-409C-BE32-E72D297353CC}">
                <c16:uniqueId val="{00000005-2ECF-4A42-BDFE-52A0B26A377F}"/>
              </c:ext>
            </c:extLst>
          </c:dPt>
          <c:dPt>
            <c:idx val="3"/>
            <c:bubble3D val="0"/>
            <c:spPr>
              <a:noFill/>
              <a:ln w="19050">
                <a:noFill/>
              </a:ln>
              <a:effectLst/>
            </c:spPr>
            <c:extLst>
              <c:ext xmlns:c16="http://schemas.microsoft.com/office/drawing/2014/chart" uri="{C3380CC4-5D6E-409C-BE32-E72D297353CC}">
                <c16:uniqueId val="{00000007-2ECF-4A42-BDFE-52A0B26A377F}"/>
              </c:ext>
            </c:extLst>
          </c:dPt>
          <c:cat>
            <c:strRef>
              <c:f>'Drop Down Wasch'!$A$88:$A$91</c:f>
              <c:strCache>
                <c:ptCount val="4"/>
                <c:pt idx="0">
                  <c:v>Nadel</c:v>
                </c:pt>
                <c:pt idx="1">
                  <c:v>Wert</c:v>
                </c:pt>
                <c:pt idx="2">
                  <c:v>Breite</c:v>
                </c:pt>
                <c:pt idx="3">
                  <c:v>Ende</c:v>
                </c:pt>
              </c:strCache>
            </c:strRef>
          </c:cat>
          <c:val>
            <c:numRef>
              <c:f>'Drop Down Wasch'!$B$88:$B$91</c:f>
              <c:numCache>
                <c:formatCode>0.00%</c:formatCode>
                <c:ptCount val="4"/>
                <c:pt idx="1">
                  <c:v>0</c:v>
                </c:pt>
                <c:pt idx="2">
                  <c:v>5.0000000000000001E-3</c:v>
                </c:pt>
                <c:pt idx="3">
                  <c:v>1.9950000000000001</c:v>
                </c:pt>
              </c:numCache>
            </c:numRef>
          </c:val>
          <c:extLst>
            <c:ext xmlns:c16="http://schemas.microsoft.com/office/drawing/2014/chart" uri="{C3380CC4-5D6E-409C-BE32-E72D297353CC}">
              <c16:uniqueId val="{00000008-2ECF-4A42-BDFE-52A0B26A377F}"/>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C61-4CBB-B2B4-66EFE8842F0F}"/>
              </c:ext>
            </c:extLst>
          </c:dPt>
          <c:dPt>
            <c:idx val="1"/>
            <c:bubble3D val="0"/>
            <c:spPr>
              <a:noFill/>
              <a:ln w="19050">
                <a:noFill/>
              </a:ln>
              <a:effectLst/>
            </c:spPr>
            <c:extLst>
              <c:ext xmlns:c16="http://schemas.microsoft.com/office/drawing/2014/chart" uri="{C3380CC4-5D6E-409C-BE32-E72D297353CC}">
                <c16:uniqueId val="{00000003-4C61-4CBB-B2B4-66EFE8842F0F}"/>
              </c:ext>
            </c:extLst>
          </c:dPt>
          <c:dPt>
            <c:idx val="2"/>
            <c:bubble3D val="0"/>
            <c:spPr>
              <a:noFill/>
              <a:ln w="31750">
                <a:solidFill>
                  <a:sysClr val="windowText" lastClr="000000"/>
                </a:solidFill>
              </a:ln>
              <a:effectLst/>
            </c:spPr>
            <c:extLst>
              <c:ext xmlns:c16="http://schemas.microsoft.com/office/drawing/2014/chart" uri="{C3380CC4-5D6E-409C-BE32-E72D297353CC}">
                <c16:uniqueId val="{00000005-4C61-4CBB-B2B4-66EFE8842F0F}"/>
              </c:ext>
            </c:extLst>
          </c:dPt>
          <c:dPt>
            <c:idx val="3"/>
            <c:bubble3D val="0"/>
            <c:spPr>
              <a:noFill/>
              <a:ln w="19050">
                <a:noFill/>
              </a:ln>
              <a:effectLst/>
            </c:spPr>
            <c:extLst>
              <c:ext xmlns:c16="http://schemas.microsoft.com/office/drawing/2014/chart" uri="{C3380CC4-5D6E-409C-BE32-E72D297353CC}">
                <c16:uniqueId val="{00000007-4C61-4CBB-B2B4-66EFE8842F0F}"/>
              </c:ext>
            </c:extLst>
          </c:dPt>
          <c:cat>
            <c:strRef>
              <c:f>'Drop Down Wasch'!$A$94:$A$97</c:f>
              <c:strCache>
                <c:ptCount val="4"/>
                <c:pt idx="0">
                  <c:v>Nadel</c:v>
                </c:pt>
                <c:pt idx="1">
                  <c:v>Wert</c:v>
                </c:pt>
                <c:pt idx="2">
                  <c:v>Breite</c:v>
                </c:pt>
                <c:pt idx="3">
                  <c:v>Ende</c:v>
                </c:pt>
              </c:strCache>
            </c:strRef>
          </c:cat>
          <c:val>
            <c:numRef>
              <c:f>'Drop Down Wasch'!$B$94:$B$97</c:f>
              <c:numCache>
                <c:formatCode>0.00%</c:formatCode>
                <c:ptCount val="4"/>
                <c:pt idx="1">
                  <c:v>0.04</c:v>
                </c:pt>
                <c:pt idx="2">
                  <c:v>5.0000000000000001E-3</c:v>
                </c:pt>
                <c:pt idx="3">
                  <c:v>1.9550000000000001</c:v>
                </c:pt>
              </c:numCache>
            </c:numRef>
          </c:val>
          <c:extLst>
            <c:ext xmlns:c16="http://schemas.microsoft.com/office/drawing/2014/chart" uri="{C3380CC4-5D6E-409C-BE32-E72D297353CC}">
              <c16:uniqueId val="{00000008-4C61-4CBB-B2B4-66EFE8842F0F}"/>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spPr>
              <a:solidFill>
                <a:schemeClr val="accent1"/>
              </a:solidFill>
              <a:ln w="19050">
                <a:noFill/>
              </a:ln>
              <a:effectLst/>
            </c:spPr>
            <c:extLst>
              <c:ext xmlns:c16="http://schemas.microsoft.com/office/drawing/2014/chart" uri="{C3380CC4-5D6E-409C-BE32-E72D297353CC}">
                <c16:uniqueId val="{00000001-E82F-41AA-AD78-F968BA8A0BD6}"/>
              </c:ext>
            </c:extLst>
          </c:dPt>
          <c:dPt>
            <c:idx val="1"/>
            <c:bubble3D val="0"/>
            <c:spPr>
              <a:solidFill>
                <a:srgbClr val="C00000"/>
              </a:solidFill>
              <a:ln w="19050">
                <a:noFill/>
              </a:ln>
              <a:effectLst/>
            </c:spPr>
            <c:extLst>
              <c:ext xmlns:c16="http://schemas.microsoft.com/office/drawing/2014/chart" uri="{C3380CC4-5D6E-409C-BE32-E72D297353CC}">
                <c16:uniqueId val="{00000003-E82F-41AA-AD78-F968BA8A0BD6}"/>
              </c:ext>
            </c:extLst>
          </c:dPt>
          <c:dPt>
            <c:idx val="2"/>
            <c:bubble3D val="0"/>
            <c:spPr>
              <a:solidFill>
                <a:srgbClr val="FF0000">
                  <a:alpha val="75000"/>
                </a:srgbClr>
              </a:solidFill>
              <a:ln w="19050">
                <a:noFill/>
              </a:ln>
              <a:effectLst/>
            </c:spPr>
            <c:extLst>
              <c:ext xmlns:c16="http://schemas.microsoft.com/office/drawing/2014/chart" uri="{C3380CC4-5D6E-409C-BE32-E72D297353CC}">
                <c16:uniqueId val="{00000005-E82F-41AA-AD78-F968BA8A0BD6}"/>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w="19050">
                <a:noFill/>
              </a:ln>
              <a:effectLst/>
            </c:spPr>
            <c:extLst>
              <c:ext xmlns:c16="http://schemas.microsoft.com/office/drawing/2014/chart" uri="{C3380CC4-5D6E-409C-BE32-E72D297353CC}">
                <c16:uniqueId val="{00000007-E82F-41AA-AD78-F968BA8A0BD6}"/>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w="19050">
                <a:noFill/>
              </a:ln>
              <a:effectLst/>
            </c:spPr>
            <c:extLst>
              <c:ext xmlns:c16="http://schemas.microsoft.com/office/drawing/2014/chart" uri="{C3380CC4-5D6E-409C-BE32-E72D297353CC}">
                <c16:uniqueId val="{00000009-E82F-41AA-AD78-F968BA8A0BD6}"/>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w="19050">
                <a:noFill/>
              </a:ln>
              <a:effectLst/>
            </c:spPr>
            <c:extLst>
              <c:ext xmlns:c16="http://schemas.microsoft.com/office/drawing/2014/chart" uri="{C3380CC4-5D6E-409C-BE32-E72D297353CC}">
                <c16:uniqueId val="{0000000B-E82F-41AA-AD78-F968BA8A0BD6}"/>
              </c:ext>
            </c:extLst>
          </c:dPt>
          <c:dPt>
            <c:idx val="6"/>
            <c:bubble3D val="0"/>
            <c:spPr>
              <a:solidFill>
                <a:schemeClr val="accent6">
                  <a:lumMod val="40000"/>
                  <a:lumOff val="60000"/>
                </a:schemeClr>
              </a:solidFill>
              <a:ln w="19050">
                <a:noFill/>
              </a:ln>
              <a:effectLst/>
            </c:spPr>
            <c:extLst>
              <c:ext xmlns:c16="http://schemas.microsoft.com/office/drawing/2014/chart" uri="{C3380CC4-5D6E-409C-BE32-E72D297353CC}">
                <c16:uniqueId val="{0000000D-E82F-41AA-AD78-F968BA8A0BD6}"/>
              </c:ext>
            </c:extLst>
          </c:dPt>
          <c:dPt>
            <c:idx val="7"/>
            <c:bubble3D val="0"/>
            <c:spPr>
              <a:solidFill>
                <a:schemeClr val="accent6">
                  <a:lumMod val="60000"/>
                  <a:lumOff val="40000"/>
                </a:schemeClr>
              </a:solidFill>
              <a:ln w="19050">
                <a:noFill/>
              </a:ln>
              <a:effectLst/>
            </c:spPr>
            <c:extLst>
              <c:ext xmlns:c16="http://schemas.microsoft.com/office/drawing/2014/chart" uri="{C3380CC4-5D6E-409C-BE32-E72D297353CC}">
                <c16:uniqueId val="{0000000F-E82F-41AA-AD78-F968BA8A0BD6}"/>
              </c:ext>
            </c:extLst>
          </c:dPt>
          <c:dPt>
            <c:idx val="8"/>
            <c:bubble3D val="0"/>
            <c:spPr>
              <a:solidFill>
                <a:schemeClr val="accent6"/>
              </a:solidFill>
              <a:ln w="19050">
                <a:noFill/>
              </a:ln>
              <a:effectLst/>
            </c:spPr>
            <c:extLst>
              <c:ext xmlns:c16="http://schemas.microsoft.com/office/drawing/2014/chart" uri="{C3380CC4-5D6E-409C-BE32-E72D297353CC}">
                <c16:uniqueId val="{00000011-E82F-41AA-AD78-F968BA8A0BD6}"/>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w="19050">
                <a:noFill/>
              </a:ln>
              <a:effectLst/>
            </c:spPr>
            <c:extLst>
              <c:ext xmlns:c16="http://schemas.microsoft.com/office/drawing/2014/chart" uri="{C3380CC4-5D6E-409C-BE32-E72D297353CC}">
                <c16:uniqueId val="{00000013-E82F-41AA-AD78-F968BA8A0BD6}"/>
              </c:ext>
            </c:extLst>
          </c:dPt>
          <c:dPt>
            <c:idx val="10"/>
            <c:bubble3D val="0"/>
            <c:spPr>
              <a:solidFill>
                <a:schemeClr val="accent6">
                  <a:lumMod val="50000"/>
                </a:schemeClr>
              </a:solidFill>
              <a:ln w="19050">
                <a:noFill/>
              </a:ln>
              <a:effectLst/>
            </c:spPr>
            <c:extLst>
              <c:ext xmlns:c16="http://schemas.microsoft.com/office/drawing/2014/chart" uri="{C3380CC4-5D6E-409C-BE32-E72D297353CC}">
                <c16:uniqueId val="{00000015-E82F-41AA-AD78-F968BA8A0BD6}"/>
              </c:ext>
            </c:extLst>
          </c:dPt>
          <c:dPt>
            <c:idx val="11"/>
            <c:bubble3D val="0"/>
            <c:spPr>
              <a:noFill/>
              <a:ln w="19050">
                <a:noFill/>
              </a:ln>
              <a:effectLst/>
            </c:spPr>
            <c:extLst>
              <c:ext xmlns:c16="http://schemas.microsoft.com/office/drawing/2014/chart" uri="{C3380CC4-5D6E-409C-BE32-E72D297353CC}">
                <c16:uniqueId val="{00000017-E82F-41AA-AD78-F968BA8A0BD6}"/>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8-E82F-41AA-AD78-F968BA8A0BD6}"/>
            </c:ext>
          </c:extLst>
        </c:ser>
        <c:dLbls>
          <c:showLegendKey val="0"/>
          <c:showVal val="0"/>
          <c:showCatName val="0"/>
          <c:showSerName val="0"/>
          <c:showPercent val="0"/>
          <c:showBubbleSize val="0"/>
          <c:showLeaderLines val="1"/>
        </c:dLbls>
        <c:firstSliceAng val="270"/>
        <c:holeSize val="4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spPr>
              <a:solidFill>
                <a:schemeClr val="accent1"/>
              </a:solidFill>
              <a:ln w="19050">
                <a:noFill/>
              </a:ln>
              <a:effectLst/>
            </c:spPr>
            <c:extLst>
              <c:ext xmlns:c16="http://schemas.microsoft.com/office/drawing/2014/chart" uri="{C3380CC4-5D6E-409C-BE32-E72D297353CC}">
                <c16:uniqueId val="{00000001-DD80-4DBA-821C-67F80662CAD1}"/>
              </c:ext>
            </c:extLst>
          </c:dPt>
          <c:dPt>
            <c:idx val="1"/>
            <c:bubble3D val="0"/>
            <c:spPr>
              <a:solidFill>
                <a:srgbClr val="C00000"/>
              </a:solidFill>
              <a:ln w="19050">
                <a:noFill/>
              </a:ln>
              <a:effectLst/>
            </c:spPr>
            <c:extLst>
              <c:ext xmlns:c16="http://schemas.microsoft.com/office/drawing/2014/chart" uri="{C3380CC4-5D6E-409C-BE32-E72D297353CC}">
                <c16:uniqueId val="{00000003-DD80-4DBA-821C-67F80662CAD1}"/>
              </c:ext>
            </c:extLst>
          </c:dPt>
          <c:dPt>
            <c:idx val="2"/>
            <c:bubble3D val="0"/>
            <c:spPr>
              <a:solidFill>
                <a:srgbClr val="FF0000">
                  <a:alpha val="75000"/>
                </a:srgbClr>
              </a:solidFill>
              <a:ln w="19050">
                <a:noFill/>
              </a:ln>
              <a:effectLst/>
            </c:spPr>
            <c:extLst>
              <c:ext xmlns:c16="http://schemas.microsoft.com/office/drawing/2014/chart" uri="{C3380CC4-5D6E-409C-BE32-E72D297353CC}">
                <c16:uniqueId val="{00000005-DD80-4DBA-821C-67F80662CAD1}"/>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w="19050">
                <a:noFill/>
              </a:ln>
              <a:effectLst/>
            </c:spPr>
            <c:extLst>
              <c:ext xmlns:c16="http://schemas.microsoft.com/office/drawing/2014/chart" uri="{C3380CC4-5D6E-409C-BE32-E72D297353CC}">
                <c16:uniqueId val="{00000007-DD80-4DBA-821C-67F80662CAD1}"/>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w="19050">
                <a:noFill/>
              </a:ln>
              <a:effectLst/>
            </c:spPr>
            <c:extLst>
              <c:ext xmlns:c16="http://schemas.microsoft.com/office/drawing/2014/chart" uri="{C3380CC4-5D6E-409C-BE32-E72D297353CC}">
                <c16:uniqueId val="{00000009-DD80-4DBA-821C-67F80662CAD1}"/>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w="19050">
                <a:noFill/>
              </a:ln>
              <a:effectLst/>
            </c:spPr>
            <c:extLst>
              <c:ext xmlns:c16="http://schemas.microsoft.com/office/drawing/2014/chart" uri="{C3380CC4-5D6E-409C-BE32-E72D297353CC}">
                <c16:uniqueId val="{0000000B-DD80-4DBA-821C-67F80662CAD1}"/>
              </c:ext>
            </c:extLst>
          </c:dPt>
          <c:dPt>
            <c:idx val="6"/>
            <c:bubble3D val="0"/>
            <c:spPr>
              <a:solidFill>
                <a:schemeClr val="accent6">
                  <a:lumMod val="40000"/>
                  <a:lumOff val="60000"/>
                </a:schemeClr>
              </a:solidFill>
              <a:ln w="19050">
                <a:noFill/>
              </a:ln>
              <a:effectLst/>
            </c:spPr>
            <c:extLst>
              <c:ext xmlns:c16="http://schemas.microsoft.com/office/drawing/2014/chart" uri="{C3380CC4-5D6E-409C-BE32-E72D297353CC}">
                <c16:uniqueId val="{0000000D-DD80-4DBA-821C-67F80662CAD1}"/>
              </c:ext>
            </c:extLst>
          </c:dPt>
          <c:dPt>
            <c:idx val="7"/>
            <c:bubble3D val="0"/>
            <c:spPr>
              <a:solidFill>
                <a:schemeClr val="accent6">
                  <a:lumMod val="60000"/>
                  <a:lumOff val="40000"/>
                </a:schemeClr>
              </a:solidFill>
              <a:ln w="19050">
                <a:noFill/>
              </a:ln>
              <a:effectLst/>
            </c:spPr>
            <c:extLst>
              <c:ext xmlns:c16="http://schemas.microsoft.com/office/drawing/2014/chart" uri="{C3380CC4-5D6E-409C-BE32-E72D297353CC}">
                <c16:uniqueId val="{0000000F-DD80-4DBA-821C-67F80662CAD1}"/>
              </c:ext>
            </c:extLst>
          </c:dPt>
          <c:dPt>
            <c:idx val="8"/>
            <c:bubble3D val="0"/>
            <c:spPr>
              <a:solidFill>
                <a:schemeClr val="accent6"/>
              </a:solidFill>
              <a:ln w="19050">
                <a:noFill/>
              </a:ln>
              <a:effectLst/>
            </c:spPr>
            <c:extLst>
              <c:ext xmlns:c16="http://schemas.microsoft.com/office/drawing/2014/chart" uri="{C3380CC4-5D6E-409C-BE32-E72D297353CC}">
                <c16:uniqueId val="{00000011-DD80-4DBA-821C-67F80662CAD1}"/>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w="19050">
                <a:noFill/>
              </a:ln>
              <a:effectLst/>
            </c:spPr>
            <c:extLst>
              <c:ext xmlns:c16="http://schemas.microsoft.com/office/drawing/2014/chart" uri="{C3380CC4-5D6E-409C-BE32-E72D297353CC}">
                <c16:uniqueId val="{00000013-DD80-4DBA-821C-67F80662CAD1}"/>
              </c:ext>
            </c:extLst>
          </c:dPt>
          <c:dPt>
            <c:idx val="10"/>
            <c:bubble3D val="0"/>
            <c:spPr>
              <a:solidFill>
                <a:schemeClr val="accent6">
                  <a:lumMod val="50000"/>
                </a:schemeClr>
              </a:solidFill>
              <a:ln w="19050">
                <a:noFill/>
              </a:ln>
              <a:effectLst/>
            </c:spPr>
            <c:extLst>
              <c:ext xmlns:c16="http://schemas.microsoft.com/office/drawing/2014/chart" uri="{C3380CC4-5D6E-409C-BE32-E72D297353CC}">
                <c16:uniqueId val="{00000015-DD80-4DBA-821C-67F80662CAD1}"/>
              </c:ext>
            </c:extLst>
          </c:dPt>
          <c:dPt>
            <c:idx val="11"/>
            <c:bubble3D val="0"/>
            <c:spPr>
              <a:noFill/>
              <a:ln w="19050">
                <a:noFill/>
              </a:ln>
              <a:effectLst/>
            </c:spPr>
            <c:extLst>
              <c:ext xmlns:c16="http://schemas.microsoft.com/office/drawing/2014/chart" uri="{C3380CC4-5D6E-409C-BE32-E72D297353CC}">
                <c16:uniqueId val="{00000017-DD80-4DBA-821C-67F80662CAD1}"/>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8-DD80-4DBA-821C-67F80662CAD1}"/>
            </c:ext>
          </c:extLst>
        </c:ser>
        <c:dLbls>
          <c:showLegendKey val="0"/>
          <c:showVal val="0"/>
          <c:showCatName val="0"/>
          <c:showSerName val="0"/>
          <c:showPercent val="0"/>
          <c:showBubbleSize val="0"/>
          <c:showLeaderLines val="1"/>
        </c:dLbls>
        <c:firstSliceAng val="270"/>
        <c:holeSize val="4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noFill/>
              <a:ln w="19050">
                <a:noFill/>
              </a:ln>
              <a:effectLst/>
            </c:spPr>
            <c:extLst>
              <c:ext xmlns:c16="http://schemas.microsoft.com/office/drawing/2014/chart" uri="{C3380CC4-5D6E-409C-BE32-E72D297353CC}">
                <c16:uniqueId val="{00000001-FF2E-4591-BC84-DF62AE2187D1}"/>
              </c:ext>
            </c:extLst>
          </c:dPt>
          <c:dPt>
            <c:idx val="1"/>
            <c:bubble3D val="0"/>
            <c:spPr>
              <a:noFill/>
              <a:ln w="31750">
                <a:solidFill>
                  <a:sysClr val="windowText" lastClr="000000"/>
                </a:solidFill>
              </a:ln>
              <a:effectLst/>
            </c:spPr>
            <c:extLst>
              <c:ext xmlns:c16="http://schemas.microsoft.com/office/drawing/2014/chart" uri="{C3380CC4-5D6E-409C-BE32-E72D297353CC}">
                <c16:uniqueId val="{00000003-FF2E-4591-BC84-DF62AE2187D1}"/>
              </c:ext>
            </c:extLst>
          </c:dPt>
          <c:dPt>
            <c:idx val="2"/>
            <c:bubble3D val="0"/>
            <c:spPr>
              <a:noFill/>
              <a:ln w="19050">
                <a:noFill/>
              </a:ln>
              <a:effectLst/>
            </c:spPr>
            <c:extLst>
              <c:ext xmlns:c16="http://schemas.microsoft.com/office/drawing/2014/chart" uri="{C3380CC4-5D6E-409C-BE32-E72D297353CC}">
                <c16:uniqueId val="{00000005-FF2E-4591-BC84-DF62AE2187D1}"/>
              </c:ext>
            </c:extLst>
          </c:dPt>
          <c:cat>
            <c:multiLvlStrRef>
              <c:f>'Drop Down Abfallsäcke'!$A$46:$B$48</c:f>
              <c:multiLvlStrCache>
                <c:ptCount val="3"/>
                <c:lvl>
                  <c:pt idx="0">
                    <c:v>2,31%</c:v>
                  </c:pt>
                  <c:pt idx="1">
                    <c:v>0,50%</c:v>
                  </c:pt>
                  <c:pt idx="2">
                    <c:v>197,19%</c:v>
                  </c:pt>
                </c:lvl>
                <c:lvl>
                  <c:pt idx="0">
                    <c:v>Wert</c:v>
                  </c:pt>
                  <c:pt idx="1">
                    <c:v>Breite</c:v>
                  </c:pt>
                  <c:pt idx="2">
                    <c:v>Ende</c:v>
                  </c:pt>
                </c:lvl>
              </c:multiLvlStrCache>
            </c:multiLvlStrRef>
          </c:cat>
          <c:val>
            <c:numRef>
              <c:f>'Drop Down Abfallsäcke'!$B$46:$B$48</c:f>
              <c:numCache>
                <c:formatCode>0.00%</c:formatCode>
                <c:ptCount val="3"/>
                <c:pt idx="0">
                  <c:v>2.3076923076923078E-2</c:v>
                </c:pt>
                <c:pt idx="1">
                  <c:v>5.0000000000000001E-3</c:v>
                </c:pt>
                <c:pt idx="2">
                  <c:v>1.9719230769230771</c:v>
                </c:pt>
              </c:numCache>
            </c:numRef>
          </c:val>
          <c:extLst>
            <c:ext xmlns:c16="http://schemas.microsoft.com/office/drawing/2014/chart" uri="{C3380CC4-5D6E-409C-BE32-E72D297353CC}">
              <c16:uniqueId val="{00000006-FF2E-4591-BC84-DF62AE2187D1}"/>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noFill/>
              <a:ln w="19050">
                <a:noFill/>
              </a:ln>
              <a:effectLst/>
            </c:spPr>
            <c:extLst>
              <c:ext xmlns:c16="http://schemas.microsoft.com/office/drawing/2014/chart" uri="{C3380CC4-5D6E-409C-BE32-E72D297353CC}">
                <c16:uniqueId val="{00000001-12E6-4184-90E0-218BDF687001}"/>
              </c:ext>
            </c:extLst>
          </c:dPt>
          <c:dPt>
            <c:idx val="1"/>
            <c:bubble3D val="0"/>
            <c:spPr>
              <a:noFill/>
              <a:ln w="31750">
                <a:solidFill>
                  <a:sysClr val="windowText" lastClr="000000"/>
                </a:solidFill>
              </a:ln>
              <a:effectLst/>
            </c:spPr>
            <c:extLst>
              <c:ext xmlns:c16="http://schemas.microsoft.com/office/drawing/2014/chart" uri="{C3380CC4-5D6E-409C-BE32-E72D297353CC}">
                <c16:uniqueId val="{00000003-12E6-4184-90E0-218BDF687001}"/>
              </c:ext>
            </c:extLst>
          </c:dPt>
          <c:dPt>
            <c:idx val="2"/>
            <c:bubble3D val="0"/>
            <c:spPr>
              <a:noFill/>
              <a:ln w="19050">
                <a:noFill/>
              </a:ln>
              <a:effectLst/>
            </c:spPr>
            <c:extLst>
              <c:ext xmlns:c16="http://schemas.microsoft.com/office/drawing/2014/chart" uri="{C3380CC4-5D6E-409C-BE32-E72D297353CC}">
                <c16:uniqueId val="{00000005-12E6-4184-90E0-218BDF687001}"/>
              </c:ext>
            </c:extLst>
          </c:dPt>
          <c:cat>
            <c:strRef>
              <c:f>'Drop Down Abfallsäcke'!$A$52:$A$54</c:f>
              <c:strCache>
                <c:ptCount val="3"/>
                <c:pt idx="0">
                  <c:v>Wert</c:v>
                </c:pt>
                <c:pt idx="1">
                  <c:v>Breite</c:v>
                </c:pt>
                <c:pt idx="2">
                  <c:v>Ende</c:v>
                </c:pt>
              </c:strCache>
            </c:strRef>
          </c:cat>
          <c:val>
            <c:numRef>
              <c:f>'Drop Down Abfallsäcke'!$B$52:$B$54</c:f>
              <c:numCache>
                <c:formatCode>0.00%</c:formatCode>
                <c:ptCount val="3"/>
                <c:pt idx="0">
                  <c:v>0</c:v>
                </c:pt>
                <c:pt idx="1">
                  <c:v>5.0000000000000001E-3</c:v>
                </c:pt>
                <c:pt idx="2">
                  <c:v>1.9950000000000001</c:v>
                </c:pt>
              </c:numCache>
            </c:numRef>
          </c:val>
          <c:extLst>
            <c:ext xmlns:c16="http://schemas.microsoft.com/office/drawing/2014/chart" uri="{C3380CC4-5D6E-409C-BE32-E72D297353CC}">
              <c16:uniqueId val="{00000006-12E6-4184-90E0-218BDF687001}"/>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extLst>
              <c:ext xmlns:c16="http://schemas.microsoft.com/office/drawing/2014/chart" uri="{C3380CC4-5D6E-409C-BE32-E72D297353CC}">
                <c16:uniqueId val="{00000000-B215-4AA7-859C-F9B0A95F31F5}"/>
              </c:ext>
            </c:extLst>
          </c:dPt>
          <c:dPt>
            <c:idx val="1"/>
            <c:bubble3D val="0"/>
            <c:spPr>
              <a:solidFill>
                <a:srgbClr val="C00000"/>
              </a:solidFill>
              <a:ln>
                <a:noFill/>
              </a:ln>
            </c:spPr>
            <c:extLst>
              <c:ext xmlns:c16="http://schemas.microsoft.com/office/drawing/2014/chart" uri="{C3380CC4-5D6E-409C-BE32-E72D297353CC}">
                <c16:uniqueId val="{00000002-B215-4AA7-859C-F9B0A95F31F5}"/>
              </c:ext>
            </c:extLst>
          </c:dPt>
          <c:dPt>
            <c:idx val="2"/>
            <c:bubble3D val="0"/>
            <c:spPr>
              <a:solidFill>
                <a:srgbClr val="FF0000">
                  <a:alpha val="75000"/>
                </a:srgbClr>
              </a:solidFill>
              <a:ln>
                <a:noFill/>
              </a:ln>
            </c:spPr>
            <c:extLst>
              <c:ext xmlns:c16="http://schemas.microsoft.com/office/drawing/2014/chart" uri="{C3380CC4-5D6E-409C-BE32-E72D297353CC}">
                <c16:uniqueId val="{00000004-B215-4AA7-859C-F9B0A95F31F5}"/>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a:noFill/>
              </a:ln>
            </c:spPr>
            <c:extLst>
              <c:ext xmlns:c16="http://schemas.microsoft.com/office/drawing/2014/chart" uri="{C3380CC4-5D6E-409C-BE32-E72D297353CC}">
                <c16:uniqueId val="{00000006-B215-4AA7-859C-F9B0A95F31F5}"/>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a:noFill/>
              </a:ln>
            </c:spPr>
            <c:extLst>
              <c:ext xmlns:c16="http://schemas.microsoft.com/office/drawing/2014/chart" uri="{C3380CC4-5D6E-409C-BE32-E72D297353CC}">
                <c16:uniqueId val="{00000008-B215-4AA7-859C-F9B0A95F31F5}"/>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a:noFill/>
              </a:ln>
            </c:spPr>
            <c:extLst>
              <c:ext xmlns:c16="http://schemas.microsoft.com/office/drawing/2014/chart" uri="{C3380CC4-5D6E-409C-BE32-E72D297353CC}">
                <c16:uniqueId val="{0000000A-B215-4AA7-859C-F9B0A95F31F5}"/>
              </c:ext>
            </c:extLst>
          </c:dPt>
          <c:dPt>
            <c:idx val="6"/>
            <c:bubble3D val="0"/>
            <c:spPr>
              <a:solidFill>
                <a:schemeClr val="accent6">
                  <a:lumMod val="40000"/>
                  <a:lumOff val="60000"/>
                </a:schemeClr>
              </a:solidFill>
              <a:ln>
                <a:noFill/>
              </a:ln>
            </c:spPr>
            <c:extLst>
              <c:ext xmlns:c16="http://schemas.microsoft.com/office/drawing/2014/chart" uri="{C3380CC4-5D6E-409C-BE32-E72D297353CC}">
                <c16:uniqueId val="{0000000C-B215-4AA7-859C-F9B0A95F31F5}"/>
              </c:ext>
            </c:extLst>
          </c:dPt>
          <c:dPt>
            <c:idx val="7"/>
            <c:bubble3D val="0"/>
            <c:spPr>
              <a:solidFill>
                <a:schemeClr val="accent6">
                  <a:lumMod val="60000"/>
                  <a:lumOff val="40000"/>
                </a:schemeClr>
              </a:solidFill>
              <a:ln>
                <a:noFill/>
              </a:ln>
            </c:spPr>
            <c:extLst>
              <c:ext xmlns:c16="http://schemas.microsoft.com/office/drawing/2014/chart" uri="{C3380CC4-5D6E-409C-BE32-E72D297353CC}">
                <c16:uniqueId val="{0000000E-B215-4AA7-859C-F9B0A95F31F5}"/>
              </c:ext>
            </c:extLst>
          </c:dPt>
          <c:dPt>
            <c:idx val="8"/>
            <c:bubble3D val="0"/>
            <c:spPr>
              <a:solidFill>
                <a:schemeClr val="accent6"/>
              </a:solidFill>
              <a:ln>
                <a:noFill/>
              </a:ln>
            </c:spPr>
            <c:extLst>
              <c:ext xmlns:c16="http://schemas.microsoft.com/office/drawing/2014/chart" uri="{C3380CC4-5D6E-409C-BE32-E72D297353CC}">
                <c16:uniqueId val="{00000010-B215-4AA7-859C-F9B0A95F31F5}"/>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a:noFill/>
              </a:ln>
            </c:spPr>
            <c:extLst>
              <c:ext xmlns:c16="http://schemas.microsoft.com/office/drawing/2014/chart" uri="{C3380CC4-5D6E-409C-BE32-E72D297353CC}">
                <c16:uniqueId val="{00000012-B215-4AA7-859C-F9B0A95F31F5}"/>
              </c:ext>
            </c:extLst>
          </c:dPt>
          <c:dPt>
            <c:idx val="10"/>
            <c:bubble3D val="0"/>
            <c:spPr>
              <a:solidFill>
                <a:schemeClr val="accent6">
                  <a:lumMod val="50000"/>
                </a:schemeClr>
              </a:solidFill>
              <a:ln>
                <a:noFill/>
              </a:ln>
            </c:spPr>
            <c:extLst>
              <c:ext xmlns:c16="http://schemas.microsoft.com/office/drawing/2014/chart" uri="{C3380CC4-5D6E-409C-BE32-E72D297353CC}">
                <c16:uniqueId val="{00000014-B215-4AA7-859C-F9B0A95F31F5}"/>
              </c:ext>
            </c:extLst>
          </c:dPt>
          <c:dPt>
            <c:idx val="11"/>
            <c:bubble3D val="0"/>
            <c:spPr>
              <a:noFill/>
              <a:ln>
                <a:noFill/>
              </a:ln>
            </c:spPr>
            <c:extLst>
              <c:ext xmlns:c16="http://schemas.microsoft.com/office/drawing/2014/chart" uri="{C3380CC4-5D6E-409C-BE32-E72D297353CC}">
                <c16:uniqueId val="{00000016-B215-4AA7-859C-F9B0A95F31F5}"/>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7-B215-4AA7-859C-F9B0A95F31F5}"/>
            </c:ext>
          </c:extLst>
        </c:ser>
        <c:dLbls>
          <c:showLegendKey val="0"/>
          <c:showVal val="0"/>
          <c:showCatName val="0"/>
          <c:showSerName val="0"/>
          <c:showPercent val="0"/>
          <c:showBubbleSize val="0"/>
          <c:showLeaderLines val="1"/>
        </c:dLbls>
        <c:firstSliceAng val="270"/>
        <c:holeSize val="40"/>
      </c:doughnutChart>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ln>
      <a:noFill/>
    </a:ln>
  </c:spPr>
  <c:txPr>
    <a:bodyPr/>
    <a:lstStyle/>
    <a:p>
      <a:pPr>
        <a:defRPr/>
      </a:pPr>
      <a:endParaRPr lang="de-DE"/>
    </a:p>
  </c:txPr>
  <c:printSettings>
    <c:headerFooter/>
    <c:pageMargins b="0.78740157499999996" l="0.7" r="0.7" t="0.78740157499999996" header="0.3" footer="0.3"/>
    <c:pageSetup/>
  </c:printSettings>
  <c:userShapes r:id="rId1"/>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1"/>
          <c:order val="0"/>
          <c:dPt>
            <c:idx val="0"/>
            <c:bubble3D val="0"/>
            <c:spPr>
              <a:noFill/>
              <a:ln>
                <a:noFill/>
              </a:ln>
            </c:spPr>
            <c:extLst>
              <c:ext xmlns:c16="http://schemas.microsoft.com/office/drawing/2014/chart" uri="{C3380CC4-5D6E-409C-BE32-E72D297353CC}">
                <c16:uniqueId val="{00000001-AB70-4946-B6B9-B5E3630B77E3}"/>
              </c:ext>
            </c:extLst>
          </c:dPt>
          <c:dPt>
            <c:idx val="1"/>
            <c:bubble3D val="0"/>
            <c:spPr>
              <a:noFill/>
              <a:ln w="31750">
                <a:solidFill>
                  <a:sysClr val="windowText" lastClr="000000"/>
                </a:solidFill>
              </a:ln>
            </c:spPr>
            <c:extLst>
              <c:ext xmlns:c16="http://schemas.microsoft.com/office/drawing/2014/chart" uri="{C3380CC4-5D6E-409C-BE32-E72D297353CC}">
                <c16:uniqueId val="{00000003-AB70-4946-B6B9-B5E3630B77E3}"/>
              </c:ext>
            </c:extLst>
          </c:dPt>
          <c:dPt>
            <c:idx val="2"/>
            <c:bubble3D val="0"/>
            <c:spPr>
              <a:noFill/>
              <a:ln>
                <a:noFill/>
              </a:ln>
            </c:spPr>
            <c:extLst>
              <c:ext xmlns:c16="http://schemas.microsoft.com/office/drawing/2014/chart" uri="{C3380CC4-5D6E-409C-BE32-E72D297353CC}">
                <c16:uniqueId val="{00000005-AB70-4946-B6B9-B5E3630B77E3}"/>
              </c:ext>
            </c:extLst>
          </c:dPt>
          <c:cat>
            <c:strRef>
              <c:f>'Drop Down Abfallsäcke'!$A$58:$A$60</c:f>
              <c:strCache>
                <c:ptCount val="3"/>
                <c:pt idx="0">
                  <c:v>Wert</c:v>
                </c:pt>
                <c:pt idx="1">
                  <c:v>Breite</c:v>
                </c:pt>
                <c:pt idx="2">
                  <c:v>Ende</c:v>
                </c:pt>
              </c:strCache>
            </c:strRef>
          </c:cat>
          <c:val>
            <c:numRef>
              <c:f>'Drop Down Abfallsäcke'!$B$58:$B$60</c:f>
              <c:numCache>
                <c:formatCode>0.00%</c:formatCode>
                <c:ptCount val="3"/>
                <c:pt idx="0">
                  <c:v>0</c:v>
                </c:pt>
                <c:pt idx="1">
                  <c:v>5.0000000000000001E-3</c:v>
                </c:pt>
                <c:pt idx="2">
                  <c:v>1.9950000000000001</c:v>
                </c:pt>
              </c:numCache>
            </c:numRef>
          </c:val>
          <c:extLst>
            <c:ext xmlns:c16="http://schemas.microsoft.com/office/drawing/2014/chart" uri="{C3380CC4-5D6E-409C-BE32-E72D297353CC}">
              <c16:uniqueId val="{00000006-AB70-4946-B6B9-B5E3630B77E3}"/>
            </c:ext>
          </c:extLst>
        </c:ser>
        <c:ser>
          <c:idx val="0"/>
          <c:order val="1"/>
          <c:dPt>
            <c:idx val="0"/>
            <c:bubble3D val="0"/>
            <c:spPr>
              <a:noFill/>
              <a:ln w="19050">
                <a:noFill/>
              </a:ln>
              <a:effectLst/>
            </c:spPr>
            <c:extLst>
              <c:ext xmlns:c16="http://schemas.microsoft.com/office/drawing/2014/chart" uri="{C3380CC4-5D6E-409C-BE32-E72D297353CC}">
                <c16:uniqueId val="{00000008-AB70-4946-B6B9-B5E3630B77E3}"/>
              </c:ext>
            </c:extLst>
          </c:dPt>
          <c:dPt>
            <c:idx val="1"/>
            <c:bubble3D val="0"/>
            <c:spPr>
              <a:noFill/>
              <a:ln w="31750">
                <a:solidFill>
                  <a:sysClr val="windowText" lastClr="000000"/>
                </a:solidFill>
              </a:ln>
              <a:effectLst/>
            </c:spPr>
            <c:extLst>
              <c:ext xmlns:c16="http://schemas.microsoft.com/office/drawing/2014/chart" uri="{C3380CC4-5D6E-409C-BE32-E72D297353CC}">
                <c16:uniqueId val="{0000000A-AB70-4946-B6B9-B5E3630B77E3}"/>
              </c:ext>
            </c:extLst>
          </c:dPt>
          <c:dPt>
            <c:idx val="2"/>
            <c:bubble3D val="0"/>
            <c:spPr>
              <a:noFill/>
              <a:ln w="19050">
                <a:noFill/>
              </a:ln>
              <a:effectLst/>
            </c:spPr>
            <c:extLst>
              <c:ext xmlns:c16="http://schemas.microsoft.com/office/drawing/2014/chart" uri="{C3380CC4-5D6E-409C-BE32-E72D297353CC}">
                <c16:uniqueId val="{0000000C-AB70-4946-B6B9-B5E3630B77E3}"/>
              </c:ext>
            </c:extLst>
          </c:dPt>
          <c:cat>
            <c:strRef>
              <c:f>'Drop Down Abfallsäcke'!$A$58:$A$60</c:f>
              <c:strCache>
                <c:ptCount val="3"/>
                <c:pt idx="0">
                  <c:v>Wert</c:v>
                </c:pt>
                <c:pt idx="1">
                  <c:v>Breite</c:v>
                </c:pt>
                <c:pt idx="2">
                  <c:v>Ende</c:v>
                </c:pt>
              </c:strCache>
            </c:strRef>
          </c:cat>
          <c:val>
            <c:numLit>
              <c:formatCode>General</c:formatCode>
              <c:ptCount val="3"/>
              <c:pt idx="0">
                <c:v>1</c:v>
              </c:pt>
              <c:pt idx="1">
                <c:v>5.0000000000000001E-3</c:v>
              </c:pt>
              <c:pt idx="2">
                <c:v>0.995</c:v>
              </c:pt>
            </c:numLit>
          </c:val>
          <c:extLst>
            <c:ext xmlns:c16="http://schemas.microsoft.com/office/drawing/2014/chart" uri="{C3380CC4-5D6E-409C-BE32-E72D297353CC}">
              <c16:uniqueId val="{0000000D-AB70-4946-B6B9-B5E3630B77E3}"/>
            </c:ext>
          </c:extLst>
        </c:ser>
        <c:dLbls>
          <c:showLegendKey val="0"/>
          <c:showVal val="0"/>
          <c:showCatName val="0"/>
          <c:showSerName val="0"/>
          <c:showPercent val="0"/>
          <c:showBubbleSize val="0"/>
          <c:showLeaderLines val="1"/>
        </c:dLbls>
        <c:firstSliceAng val="270"/>
      </c:pieChart>
    </c:plotArea>
    <c:plotVisOnly val="1"/>
    <c:dispBlanksAs val="gap"/>
    <c:showDLblsOverMax val="0"/>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extLst>
              <c:ext xmlns:c16="http://schemas.microsoft.com/office/drawing/2014/chart" uri="{C3380CC4-5D6E-409C-BE32-E72D297353CC}">
                <c16:uniqueId val="{00000000-D7ED-4ED9-9768-977FB98E7B9F}"/>
              </c:ext>
            </c:extLst>
          </c:dPt>
          <c:dPt>
            <c:idx val="1"/>
            <c:bubble3D val="0"/>
            <c:spPr>
              <a:solidFill>
                <a:srgbClr val="C00000"/>
              </a:solidFill>
              <a:ln>
                <a:noFill/>
              </a:ln>
            </c:spPr>
            <c:extLst>
              <c:ext xmlns:c16="http://schemas.microsoft.com/office/drawing/2014/chart" uri="{C3380CC4-5D6E-409C-BE32-E72D297353CC}">
                <c16:uniqueId val="{00000002-D7ED-4ED9-9768-977FB98E7B9F}"/>
              </c:ext>
            </c:extLst>
          </c:dPt>
          <c:dPt>
            <c:idx val="2"/>
            <c:bubble3D val="0"/>
            <c:spPr>
              <a:solidFill>
                <a:srgbClr val="FF0000">
                  <a:alpha val="75000"/>
                </a:srgbClr>
              </a:solidFill>
              <a:ln>
                <a:noFill/>
              </a:ln>
            </c:spPr>
            <c:extLst>
              <c:ext xmlns:c16="http://schemas.microsoft.com/office/drawing/2014/chart" uri="{C3380CC4-5D6E-409C-BE32-E72D297353CC}">
                <c16:uniqueId val="{00000004-D7ED-4ED9-9768-977FB98E7B9F}"/>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a:noFill/>
              </a:ln>
            </c:spPr>
            <c:extLst>
              <c:ext xmlns:c16="http://schemas.microsoft.com/office/drawing/2014/chart" uri="{C3380CC4-5D6E-409C-BE32-E72D297353CC}">
                <c16:uniqueId val="{00000006-D7ED-4ED9-9768-977FB98E7B9F}"/>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a:noFill/>
              </a:ln>
            </c:spPr>
            <c:extLst>
              <c:ext xmlns:c16="http://schemas.microsoft.com/office/drawing/2014/chart" uri="{C3380CC4-5D6E-409C-BE32-E72D297353CC}">
                <c16:uniqueId val="{00000008-D7ED-4ED9-9768-977FB98E7B9F}"/>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a:noFill/>
              </a:ln>
            </c:spPr>
            <c:extLst>
              <c:ext xmlns:c16="http://schemas.microsoft.com/office/drawing/2014/chart" uri="{C3380CC4-5D6E-409C-BE32-E72D297353CC}">
                <c16:uniqueId val="{0000000A-D7ED-4ED9-9768-977FB98E7B9F}"/>
              </c:ext>
            </c:extLst>
          </c:dPt>
          <c:dPt>
            <c:idx val="6"/>
            <c:bubble3D val="0"/>
            <c:spPr>
              <a:solidFill>
                <a:schemeClr val="accent6">
                  <a:lumMod val="40000"/>
                  <a:lumOff val="60000"/>
                </a:schemeClr>
              </a:solidFill>
              <a:ln>
                <a:noFill/>
              </a:ln>
            </c:spPr>
            <c:extLst>
              <c:ext xmlns:c16="http://schemas.microsoft.com/office/drawing/2014/chart" uri="{C3380CC4-5D6E-409C-BE32-E72D297353CC}">
                <c16:uniqueId val="{0000000C-D7ED-4ED9-9768-977FB98E7B9F}"/>
              </c:ext>
            </c:extLst>
          </c:dPt>
          <c:dPt>
            <c:idx val="7"/>
            <c:bubble3D val="0"/>
            <c:spPr>
              <a:solidFill>
                <a:schemeClr val="accent6">
                  <a:lumMod val="60000"/>
                  <a:lumOff val="40000"/>
                </a:schemeClr>
              </a:solidFill>
              <a:ln>
                <a:noFill/>
              </a:ln>
            </c:spPr>
            <c:extLst>
              <c:ext xmlns:c16="http://schemas.microsoft.com/office/drawing/2014/chart" uri="{C3380CC4-5D6E-409C-BE32-E72D297353CC}">
                <c16:uniqueId val="{0000000E-D7ED-4ED9-9768-977FB98E7B9F}"/>
              </c:ext>
            </c:extLst>
          </c:dPt>
          <c:dPt>
            <c:idx val="8"/>
            <c:bubble3D val="0"/>
            <c:spPr>
              <a:solidFill>
                <a:schemeClr val="accent6"/>
              </a:solidFill>
              <a:ln>
                <a:noFill/>
              </a:ln>
            </c:spPr>
            <c:extLst>
              <c:ext xmlns:c16="http://schemas.microsoft.com/office/drawing/2014/chart" uri="{C3380CC4-5D6E-409C-BE32-E72D297353CC}">
                <c16:uniqueId val="{00000010-D7ED-4ED9-9768-977FB98E7B9F}"/>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a:noFill/>
              </a:ln>
            </c:spPr>
            <c:extLst>
              <c:ext xmlns:c16="http://schemas.microsoft.com/office/drawing/2014/chart" uri="{C3380CC4-5D6E-409C-BE32-E72D297353CC}">
                <c16:uniqueId val="{00000012-D7ED-4ED9-9768-977FB98E7B9F}"/>
              </c:ext>
            </c:extLst>
          </c:dPt>
          <c:dPt>
            <c:idx val="10"/>
            <c:bubble3D val="0"/>
            <c:spPr>
              <a:solidFill>
                <a:schemeClr val="accent6">
                  <a:lumMod val="50000"/>
                </a:schemeClr>
              </a:solidFill>
              <a:ln>
                <a:noFill/>
              </a:ln>
            </c:spPr>
            <c:extLst>
              <c:ext xmlns:c16="http://schemas.microsoft.com/office/drawing/2014/chart" uri="{C3380CC4-5D6E-409C-BE32-E72D297353CC}">
                <c16:uniqueId val="{00000014-D7ED-4ED9-9768-977FB98E7B9F}"/>
              </c:ext>
            </c:extLst>
          </c:dPt>
          <c:dPt>
            <c:idx val="11"/>
            <c:bubble3D val="0"/>
            <c:spPr>
              <a:noFill/>
              <a:ln>
                <a:noFill/>
              </a:ln>
            </c:spPr>
            <c:extLst>
              <c:ext xmlns:c16="http://schemas.microsoft.com/office/drawing/2014/chart" uri="{C3380CC4-5D6E-409C-BE32-E72D297353CC}">
                <c16:uniqueId val="{00000016-D7ED-4ED9-9768-977FB98E7B9F}"/>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7-D7ED-4ED9-9768-977FB98E7B9F}"/>
            </c:ext>
          </c:extLst>
        </c:ser>
        <c:dLbls>
          <c:showLegendKey val="0"/>
          <c:showVal val="0"/>
          <c:showCatName val="0"/>
          <c:showSerName val="0"/>
          <c:showPercent val="0"/>
          <c:showBubbleSize val="0"/>
          <c:showLeaderLines val="1"/>
        </c:dLbls>
        <c:firstSliceAng val="270"/>
        <c:holeSize val="40"/>
      </c:doughnutChart>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ln>
      <a:noFill/>
    </a:ln>
  </c:spPr>
  <c:txPr>
    <a:bodyPr/>
    <a:lstStyle/>
    <a:p>
      <a:pPr>
        <a:defRPr/>
      </a:pPr>
      <a:endParaRPr lang="de-DE"/>
    </a:p>
  </c:txPr>
  <c:printSettings>
    <c:headerFooter/>
    <c:pageMargins b="0.78740157499999996" l="0.7" r="0.7" t="0.78740157499999996" header="0.3" footer="0.3"/>
    <c:pageSetup/>
  </c:printSettings>
  <c:userShapes r:id="rId1"/>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ln>
              <a:noFill/>
            </a:ln>
          </c:spPr>
          <c:dPt>
            <c:idx val="0"/>
            <c:bubble3D val="0"/>
            <c:spPr>
              <a:noFill/>
              <a:ln w="19050">
                <a:noFill/>
              </a:ln>
              <a:effectLst/>
            </c:spPr>
            <c:extLst>
              <c:ext xmlns:c16="http://schemas.microsoft.com/office/drawing/2014/chart" uri="{C3380CC4-5D6E-409C-BE32-E72D297353CC}">
                <c16:uniqueId val="{00000001-4B9F-4673-B4A8-4912E26FCB20}"/>
              </c:ext>
            </c:extLst>
          </c:dPt>
          <c:dPt>
            <c:idx val="1"/>
            <c:bubble3D val="0"/>
            <c:spPr>
              <a:noFill/>
              <a:ln w="31750">
                <a:solidFill>
                  <a:sysClr val="windowText" lastClr="000000"/>
                </a:solidFill>
              </a:ln>
              <a:effectLst/>
            </c:spPr>
            <c:extLst>
              <c:ext xmlns:c16="http://schemas.microsoft.com/office/drawing/2014/chart" uri="{C3380CC4-5D6E-409C-BE32-E72D297353CC}">
                <c16:uniqueId val="{00000003-4B9F-4673-B4A8-4912E26FCB20}"/>
              </c:ext>
            </c:extLst>
          </c:dPt>
          <c:dPt>
            <c:idx val="2"/>
            <c:bubble3D val="0"/>
            <c:spPr>
              <a:noFill/>
              <a:ln w="19050">
                <a:noFill/>
              </a:ln>
              <a:effectLst/>
            </c:spPr>
            <c:extLst>
              <c:ext xmlns:c16="http://schemas.microsoft.com/office/drawing/2014/chart" uri="{C3380CC4-5D6E-409C-BE32-E72D297353CC}">
                <c16:uniqueId val="{00000005-4B9F-4673-B4A8-4912E26FCB20}"/>
              </c:ext>
            </c:extLst>
          </c:dPt>
          <c:cat>
            <c:strRef>
              <c:f>'Drop Down Abfallsäcke'!$A$64:$A$66</c:f>
              <c:strCache>
                <c:ptCount val="3"/>
                <c:pt idx="0">
                  <c:v>Wert</c:v>
                </c:pt>
                <c:pt idx="1">
                  <c:v>Breite</c:v>
                </c:pt>
                <c:pt idx="2">
                  <c:v>Ende</c:v>
                </c:pt>
              </c:strCache>
            </c:strRef>
          </c:cat>
          <c:val>
            <c:numRef>
              <c:f>'Drop Down Abfallsäcke'!$B$64:$B$66</c:f>
              <c:numCache>
                <c:formatCode>0.00%</c:formatCode>
                <c:ptCount val="3"/>
                <c:pt idx="0">
                  <c:v>6.6666666666666666E-2</c:v>
                </c:pt>
                <c:pt idx="1">
                  <c:v>5.0000000000000001E-3</c:v>
                </c:pt>
                <c:pt idx="2">
                  <c:v>1.9283333333333335</c:v>
                </c:pt>
              </c:numCache>
            </c:numRef>
          </c:val>
          <c:extLst>
            <c:ext xmlns:c16="http://schemas.microsoft.com/office/drawing/2014/chart" uri="{C3380CC4-5D6E-409C-BE32-E72D297353CC}">
              <c16:uniqueId val="{00000006-4B9F-4673-B4A8-4912E26FCB20}"/>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extLst>
              <c:ext xmlns:c16="http://schemas.microsoft.com/office/drawing/2014/chart" uri="{C3380CC4-5D6E-409C-BE32-E72D297353CC}">
                <c16:uniqueId val="{00000000-0B93-4E24-8447-0CA59FD2E584}"/>
              </c:ext>
            </c:extLst>
          </c:dPt>
          <c:dPt>
            <c:idx val="1"/>
            <c:bubble3D val="0"/>
            <c:spPr>
              <a:solidFill>
                <a:srgbClr val="C00000"/>
              </a:solidFill>
              <a:ln>
                <a:noFill/>
              </a:ln>
            </c:spPr>
            <c:extLst>
              <c:ext xmlns:c16="http://schemas.microsoft.com/office/drawing/2014/chart" uri="{C3380CC4-5D6E-409C-BE32-E72D297353CC}">
                <c16:uniqueId val="{00000002-0B93-4E24-8447-0CA59FD2E584}"/>
              </c:ext>
            </c:extLst>
          </c:dPt>
          <c:dPt>
            <c:idx val="2"/>
            <c:bubble3D val="0"/>
            <c:spPr>
              <a:solidFill>
                <a:srgbClr val="FF0000">
                  <a:alpha val="75000"/>
                </a:srgbClr>
              </a:solidFill>
              <a:ln>
                <a:noFill/>
              </a:ln>
            </c:spPr>
            <c:extLst>
              <c:ext xmlns:c16="http://schemas.microsoft.com/office/drawing/2014/chart" uri="{C3380CC4-5D6E-409C-BE32-E72D297353CC}">
                <c16:uniqueId val="{00000004-0B93-4E24-8447-0CA59FD2E584}"/>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a:noFill/>
              </a:ln>
            </c:spPr>
            <c:extLst>
              <c:ext xmlns:c16="http://schemas.microsoft.com/office/drawing/2014/chart" uri="{C3380CC4-5D6E-409C-BE32-E72D297353CC}">
                <c16:uniqueId val="{00000006-0B93-4E24-8447-0CA59FD2E584}"/>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a:noFill/>
              </a:ln>
            </c:spPr>
            <c:extLst>
              <c:ext xmlns:c16="http://schemas.microsoft.com/office/drawing/2014/chart" uri="{C3380CC4-5D6E-409C-BE32-E72D297353CC}">
                <c16:uniqueId val="{00000008-0B93-4E24-8447-0CA59FD2E584}"/>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a:noFill/>
              </a:ln>
            </c:spPr>
            <c:extLst>
              <c:ext xmlns:c16="http://schemas.microsoft.com/office/drawing/2014/chart" uri="{C3380CC4-5D6E-409C-BE32-E72D297353CC}">
                <c16:uniqueId val="{0000000A-0B93-4E24-8447-0CA59FD2E584}"/>
              </c:ext>
            </c:extLst>
          </c:dPt>
          <c:dPt>
            <c:idx val="6"/>
            <c:bubble3D val="0"/>
            <c:spPr>
              <a:solidFill>
                <a:schemeClr val="accent6">
                  <a:lumMod val="40000"/>
                  <a:lumOff val="60000"/>
                </a:schemeClr>
              </a:solidFill>
              <a:ln>
                <a:noFill/>
              </a:ln>
            </c:spPr>
            <c:extLst>
              <c:ext xmlns:c16="http://schemas.microsoft.com/office/drawing/2014/chart" uri="{C3380CC4-5D6E-409C-BE32-E72D297353CC}">
                <c16:uniqueId val="{0000000C-0B93-4E24-8447-0CA59FD2E584}"/>
              </c:ext>
            </c:extLst>
          </c:dPt>
          <c:dPt>
            <c:idx val="7"/>
            <c:bubble3D val="0"/>
            <c:spPr>
              <a:solidFill>
                <a:schemeClr val="accent6">
                  <a:lumMod val="60000"/>
                  <a:lumOff val="40000"/>
                </a:schemeClr>
              </a:solidFill>
              <a:ln>
                <a:noFill/>
              </a:ln>
            </c:spPr>
            <c:extLst>
              <c:ext xmlns:c16="http://schemas.microsoft.com/office/drawing/2014/chart" uri="{C3380CC4-5D6E-409C-BE32-E72D297353CC}">
                <c16:uniqueId val="{0000000E-0B93-4E24-8447-0CA59FD2E584}"/>
              </c:ext>
            </c:extLst>
          </c:dPt>
          <c:dPt>
            <c:idx val="8"/>
            <c:bubble3D val="0"/>
            <c:spPr>
              <a:solidFill>
                <a:schemeClr val="accent6"/>
              </a:solidFill>
              <a:ln>
                <a:noFill/>
              </a:ln>
            </c:spPr>
            <c:extLst>
              <c:ext xmlns:c16="http://schemas.microsoft.com/office/drawing/2014/chart" uri="{C3380CC4-5D6E-409C-BE32-E72D297353CC}">
                <c16:uniqueId val="{00000010-0B93-4E24-8447-0CA59FD2E584}"/>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a:noFill/>
              </a:ln>
            </c:spPr>
            <c:extLst>
              <c:ext xmlns:c16="http://schemas.microsoft.com/office/drawing/2014/chart" uri="{C3380CC4-5D6E-409C-BE32-E72D297353CC}">
                <c16:uniqueId val="{00000012-0B93-4E24-8447-0CA59FD2E584}"/>
              </c:ext>
            </c:extLst>
          </c:dPt>
          <c:dPt>
            <c:idx val="10"/>
            <c:bubble3D val="0"/>
            <c:spPr>
              <a:solidFill>
                <a:schemeClr val="accent6">
                  <a:lumMod val="50000"/>
                </a:schemeClr>
              </a:solidFill>
              <a:ln>
                <a:noFill/>
              </a:ln>
            </c:spPr>
            <c:extLst>
              <c:ext xmlns:c16="http://schemas.microsoft.com/office/drawing/2014/chart" uri="{C3380CC4-5D6E-409C-BE32-E72D297353CC}">
                <c16:uniqueId val="{00000014-0B93-4E24-8447-0CA59FD2E584}"/>
              </c:ext>
            </c:extLst>
          </c:dPt>
          <c:dPt>
            <c:idx val="11"/>
            <c:bubble3D val="0"/>
            <c:spPr>
              <a:noFill/>
              <a:ln>
                <a:noFill/>
              </a:ln>
            </c:spPr>
            <c:extLst>
              <c:ext xmlns:c16="http://schemas.microsoft.com/office/drawing/2014/chart" uri="{C3380CC4-5D6E-409C-BE32-E72D297353CC}">
                <c16:uniqueId val="{00000016-0B93-4E24-8447-0CA59FD2E584}"/>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7-0B93-4E24-8447-0CA59FD2E584}"/>
            </c:ext>
          </c:extLst>
        </c:ser>
        <c:dLbls>
          <c:showLegendKey val="0"/>
          <c:showVal val="0"/>
          <c:showCatName val="0"/>
          <c:showSerName val="0"/>
          <c:showPercent val="0"/>
          <c:showBubbleSize val="0"/>
          <c:showLeaderLines val="1"/>
        </c:dLbls>
        <c:firstSliceAng val="270"/>
        <c:holeSize val="40"/>
      </c:doughnutChart>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ln>
      <a:noFill/>
    </a:ln>
  </c:spPr>
  <c:txPr>
    <a:bodyPr/>
    <a:lstStyle/>
    <a:p>
      <a:pPr>
        <a:defRPr/>
      </a:pPr>
      <a:endParaRPr lang="de-DE"/>
    </a:p>
  </c:txPr>
  <c:printSettings>
    <c:headerFooter/>
    <c:pageMargins b="0.78740157499999996" l="0.7" r="0.7" t="0.78740157499999996" header="0.3" footer="0.3"/>
    <c:pageSetup/>
  </c:printSettings>
  <c:userShapes r:id="rId1"/>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1"/>
          <c:order val="0"/>
          <c:dPt>
            <c:idx val="0"/>
            <c:bubble3D val="0"/>
            <c:extLst>
              <c:ext xmlns:c16="http://schemas.microsoft.com/office/drawing/2014/chart" uri="{C3380CC4-5D6E-409C-BE32-E72D297353CC}">
                <c16:uniqueId val="{00000013-5DCD-4387-ADB0-DB849F089F13}"/>
              </c:ext>
            </c:extLst>
          </c:dPt>
          <c:dPt>
            <c:idx val="1"/>
            <c:bubble3D val="0"/>
            <c:spPr>
              <a:noFill/>
              <a:ln>
                <a:noFill/>
              </a:ln>
            </c:spPr>
            <c:extLst>
              <c:ext xmlns:c16="http://schemas.microsoft.com/office/drawing/2014/chart" uri="{C3380CC4-5D6E-409C-BE32-E72D297353CC}">
                <c16:uniqueId val="{00000014-5DCD-4387-ADB0-DB849F089F13}"/>
              </c:ext>
            </c:extLst>
          </c:dPt>
          <c:dPt>
            <c:idx val="2"/>
            <c:bubble3D val="0"/>
            <c:spPr>
              <a:noFill/>
              <a:ln w="31750">
                <a:solidFill>
                  <a:sysClr val="windowText" lastClr="000000"/>
                </a:solidFill>
              </a:ln>
            </c:spPr>
            <c:extLst>
              <c:ext xmlns:c16="http://schemas.microsoft.com/office/drawing/2014/chart" uri="{C3380CC4-5D6E-409C-BE32-E72D297353CC}">
                <c16:uniqueId val="{00000015-5DCD-4387-ADB0-DB849F089F13}"/>
              </c:ext>
            </c:extLst>
          </c:dPt>
          <c:dPt>
            <c:idx val="3"/>
            <c:bubble3D val="0"/>
            <c:spPr>
              <a:noFill/>
              <a:ln>
                <a:noFill/>
              </a:ln>
            </c:spPr>
            <c:extLst>
              <c:ext xmlns:c16="http://schemas.microsoft.com/office/drawing/2014/chart" uri="{C3380CC4-5D6E-409C-BE32-E72D297353CC}">
                <c16:uniqueId val="{00000016-5DCD-4387-ADB0-DB849F089F13}"/>
              </c:ext>
            </c:extLst>
          </c:dPt>
          <c:cat>
            <c:strRef>
              <c:f>'Drop Down Menü'!$A$300:$A$303</c:f>
              <c:strCache>
                <c:ptCount val="4"/>
                <c:pt idx="0">
                  <c:v>Nadel</c:v>
                </c:pt>
                <c:pt idx="1">
                  <c:v>Wert</c:v>
                </c:pt>
                <c:pt idx="2">
                  <c:v>Breite</c:v>
                </c:pt>
                <c:pt idx="3">
                  <c:v>Ende</c:v>
                </c:pt>
              </c:strCache>
            </c:strRef>
          </c:cat>
          <c:val>
            <c:numRef>
              <c:f>'Drop Down Menü'!$B$300:$B$303</c:f>
              <c:numCache>
                <c:formatCode>0.00%</c:formatCode>
                <c:ptCount val="4"/>
                <c:pt idx="1">
                  <c:v>0</c:v>
                </c:pt>
                <c:pt idx="2">
                  <c:v>5.0000000000000001E-3</c:v>
                </c:pt>
                <c:pt idx="3">
                  <c:v>1.9950000000000001</c:v>
                </c:pt>
              </c:numCache>
            </c:numRef>
          </c:val>
          <c:extLst>
            <c:ext xmlns:c16="http://schemas.microsoft.com/office/drawing/2014/chart" uri="{C3380CC4-5D6E-409C-BE32-E72D297353CC}">
              <c16:uniqueId val="{00000012-5DCD-4387-ADB0-DB849F089F13}"/>
            </c:ext>
          </c:extLst>
        </c:ser>
        <c:ser>
          <c:idx val="0"/>
          <c:order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A-5DCD-4387-ADB0-DB849F089F13}"/>
              </c:ext>
            </c:extLst>
          </c:dPt>
          <c:dPt>
            <c:idx val="1"/>
            <c:bubble3D val="0"/>
            <c:spPr>
              <a:noFill/>
              <a:ln w="19050">
                <a:noFill/>
              </a:ln>
              <a:effectLst/>
            </c:spPr>
            <c:extLst>
              <c:ext xmlns:c16="http://schemas.microsoft.com/office/drawing/2014/chart" uri="{C3380CC4-5D6E-409C-BE32-E72D297353CC}">
                <c16:uniqueId val="{0000000C-5DCD-4387-ADB0-DB849F089F13}"/>
              </c:ext>
            </c:extLst>
          </c:dPt>
          <c:dPt>
            <c:idx val="2"/>
            <c:bubble3D val="0"/>
            <c:spPr>
              <a:noFill/>
              <a:ln w="31750">
                <a:solidFill>
                  <a:sysClr val="windowText" lastClr="000000"/>
                </a:solidFill>
              </a:ln>
              <a:effectLst/>
            </c:spPr>
            <c:extLst>
              <c:ext xmlns:c16="http://schemas.microsoft.com/office/drawing/2014/chart" uri="{C3380CC4-5D6E-409C-BE32-E72D297353CC}">
                <c16:uniqueId val="{0000000E-5DCD-4387-ADB0-DB849F089F13}"/>
              </c:ext>
            </c:extLst>
          </c:dPt>
          <c:dPt>
            <c:idx val="3"/>
            <c:bubble3D val="0"/>
            <c:spPr>
              <a:noFill/>
              <a:ln w="19050">
                <a:noFill/>
              </a:ln>
              <a:effectLst/>
            </c:spPr>
            <c:extLst>
              <c:ext xmlns:c16="http://schemas.microsoft.com/office/drawing/2014/chart" uri="{C3380CC4-5D6E-409C-BE32-E72D297353CC}">
                <c16:uniqueId val="{00000010-5DCD-4387-ADB0-DB849F089F13}"/>
              </c:ext>
            </c:extLst>
          </c:dPt>
          <c:cat>
            <c:strRef>
              <c:f>'Drop Down Menü'!$A$300:$A$303</c:f>
              <c:strCache>
                <c:ptCount val="4"/>
                <c:pt idx="0">
                  <c:v>Nadel</c:v>
                </c:pt>
                <c:pt idx="1">
                  <c:v>Wert</c:v>
                </c:pt>
                <c:pt idx="2">
                  <c:v>Breite</c:v>
                </c:pt>
                <c:pt idx="3">
                  <c:v>Ende</c:v>
                </c:pt>
              </c:strCache>
            </c:strRef>
          </c:cat>
          <c:val>
            <c:numRef>
              <c:f>'Drop Down Menü'!$B$300:$B$303</c:f>
              <c:numCache>
                <c:formatCode>0.00%</c:formatCode>
                <c:ptCount val="4"/>
                <c:pt idx="1">
                  <c:v>0</c:v>
                </c:pt>
                <c:pt idx="2">
                  <c:v>5.0000000000000001E-3</c:v>
                </c:pt>
                <c:pt idx="3">
                  <c:v>1.9950000000000001</c:v>
                </c:pt>
              </c:numCache>
            </c:numRef>
          </c:val>
          <c:extLst>
            <c:ext xmlns:c16="http://schemas.microsoft.com/office/drawing/2014/chart" uri="{C3380CC4-5D6E-409C-BE32-E72D297353CC}">
              <c16:uniqueId val="{00000011-5DCD-4387-ADB0-DB849F089F13}"/>
            </c:ext>
          </c:extLst>
        </c:ser>
        <c:dLbls>
          <c:showLegendKey val="0"/>
          <c:showVal val="0"/>
          <c:showCatName val="0"/>
          <c:showSerName val="0"/>
          <c:showPercent val="0"/>
          <c:showBubbleSize val="0"/>
          <c:showLeaderLines val="1"/>
        </c:dLbls>
        <c:firstSliceAng val="270"/>
      </c:pieChart>
    </c:plotArea>
    <c:plotVisOnly val="1"/>
    <c:dispBlanksAs val="gap"/>
    <c:showDLblsOverMax val="0"/>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extLst>
              <c:ext xmlns:c16="http://schemas.microsoft.com/office/drawing/2014/chart" uri="{C3380CC4-5D6E-409C-BE32-E72D297353CC}">
                <c16:uniqueId val="{00000000-0D1E-43E6-9816-4783DDDF79D9}"/>
              </c:ext>
            </c:extLst>
          </c:dPt>
          <c:dPt>
            <c:idx val="1"/>
            <c:bubble3D val="0"/>
            <c:spPr>
              <a:solidFill>
                <a:srgbClr val="C00000"/>
              </a:solidFill>
              <a:ln>
                <a:noFill/>
              </a:ln>
            </c:spPr>
            <c:extLst>
              <c:ext xmlns:c16="http://schemas.microsoft.com/office/drawing/2014/chart" uri="{C3380CC4-5D6E-409C-BE32-E72D297353CC}">
                <c16:uniqueId val="{00000002-0D1E-43E6-9816-4783DDDF79D9}"/>
              </c:ext>
            </c:extLst>
          </c:dPt>
          <c:dPt>
            <c:idx val="2"/>
            <c:bubble3D val="0"/>
            <c:spPr>
              <a:solidFill>
                <a:srgbClr val="FF0000">
                  <a:alpha val="75000"/>
                </a:srgbClr>
              </a:solidFill>
              <a:ln>
                <a:noFill/>
              </a:ln>
            </c:spPr>
            <c:extLst>
              <c:ext xmlns:c16="http://schemas.microsoft.com/office/drawing/2014/chart" uri="{C3380CC4-5D6E-409C-BE32-E72D297353CC}">
                <c16:uniqueId val="{00000004-0D1E-43E6-9816-4783DDDF79D9}"/>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a:noFill/>
              </a:ln>
            </c:spPr>
            <c:extLst>
              <c:ext xmlns:c16="http://schemas.microsoft.com/office/drawing/2014/chart" uri="{C3380CC4-5D6E-409C-BE32-E72D297353CC}">
                <c16:uniqueId val="{00000006-0D1E-43E6-9816-4783DDDF79D9}"/>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a:noFill/>
              </a:ln>
            </c:spPr>
            <c:extLst>
              <c:ext xmlns:c16="http://schemas.microsoft.com/office/drawing/2014/chart" uri="{C3380CC4-5D6E-409C-BE32-E72D297353CC}">
                <c16:uniqueId val="{00000008-0D1E-43E6-9816-4783DDDF79D9}"/>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a:noFill/>
              </a:ln>
            </c:spPr>
            <c:extLst>
              <c:ext xmlns:c16="http://schemas.microsoft.com/office/drawing/2014/chart" uri="{C3380CC4-5D6E-409C-BE32-E72D297353CC}">
                <c16:uniqueId val="{0000000A-0D1E-43E6-9816-4783DDDF79D9}"/>
              </c:ext>
            </c:extLst>
          </c:dPt>
          <c:dPt>
            <c:idx val="6"/>
            <c:bubble3D val="0"/>
            <c:spPr>
              <a:solidFill>
                <a:schemeClr val="accent6">
                  <a:lumMod val="40000"/>
                  <a:lumOff val="60000"/>
                </a:schemeClr>
              </a:solidFill>
              <a:ln>
                <a:noFill/>
              </a:ln>
            </c:spPr>
            <c:extLst>
              <c:ext xmlns:c16="http://schemas.microsoft.com/office/drawing/2014/chart" uri="{C3380CC4-5D6E-409C-BE32-E72D297353CC}">
                <c16:uniqueId val="{0000000C-0D1E-43E6-9816-4783DDDF79D9}"/>
              </c:ext>
            </c:extLst>
          </c:dPt>
          <c:dPt>
            <c:idx val="7"/>
            <c:bubble3D val="0"/>
            <c:spPr>
              <a:solidFill>
                <a:schemeClr val="accent6">
                  <a:lumMod val="60000"/>
                  <a:lumOff val="40000"/>
                </a:schemeClr>
              </a:solidFill>
              <a:ln>
                <a:noFill/>
              </a:ln>
            </c:spPr>
            <c:extLst>
              <c:ext xmlns:c16="http://schemas.microsoft.com/office/drawing/2014/chart" uri="{C3380CC4-5D6E-409C-BE32-E72D297353CC}">
                <c16:uniqueId val="{0000000E-0D1E-43E6-9816-4783DDDF79D9}"/>
              </c:ext>
            </c:extLst>
          </c:dPt>
          <c:dPt>
            <c:idx val="8"/>
            <c:bubble3D val="0"/>
            <c:spPr>
              <a:solidFill>
                <a:schemeClr val="accent6"/>
              </a:solidFill>
              <a:ln>
                <a:noFill/>
              </a:ln>
            </c:spPr>
            <c:extLst>
              <c:ext xmlns:c16="http://schemas.microsoft.com/office/drawing/2014/chart" uri="{C3380CC4-5D6E-409C-BE32-E72D297353CC}">
                <c16:uniqueId val="{00000010-0D1E-43E6-9816-4783DDDF79D9}"/>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a:noFill/>
              </a:ln>
            </c:spPr>
            <c:extLst>
              <c:ext xmlns:c16="http://schemas.microsoft.com/office/drawing/2014/chart" uri="{C3380CC4-5D6E-409C-BE32-E72D297353CC}">
                <c16:uniqueId val="{00000012-0D1E-43E6-9816-4783DDDF79D9}"/>
              </c:ext>
            </c:extLst>
          </c:dPt>
          <c:dPt>
            <c:idx val="10"/>
            <c:bubble3D val="0"/>
            <c:spPr>
              <a:solidFill>
                <a:schemeClr val="accent6">
                  <a:lumMod val="50000"/>
                </a:schemeClr>
              </a:solidFill>
              <a:ln>
                <a:noFill/>
              </a:ln>
            </c:spPr>
            <c:extLst>
              <c:ext xmlns:c16="http://schemas.microsoft.com/office/drawing/2014/chart" uri="{C3380CC4-5D6E-409C-BE32-E72D297353CC}">
                <c16:uniqueId val="{00000014-0D1E-43E6-9816-4783DDDF79D9}"/>
              </c:ext>
            </c:extLst>
          </c:dPt>
          <c:dPt>
            <c:idx val="11"/>
            <c:bubble3D val="0"/>
            <c:spPr>
              <a:noFill/>
              <a:ln>
                <a:noFill/>
              </a:ln>
            </c:spPr>
            <c:extLst>
              <c:ext xmlns:c16="http://schemas.microsoft.com/office/drawing/2014/chart" uri="{C3380CC4-5D6E-409C-BE32-E72D297353CC}">
                <c16:uniqueId val="{00000016-0D1E-43E6-9816-4783DDDF79D9}"/>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7-0D1E-43E6-9816-4783DDDF79D9}"/>
            </c:ext>
          </c:extLst>
        </c:ser>
        <c:dLbls>
          <c:showLegendKey val="0"/>
          <c:showVal val="0"/>
          <c:showCatName val="0"/>
          <c:showSerName val="0"/>
          <c:showPercent val="0"/>
          <c:showBubbleSize val="0"/>
          <c:showLeaderLines val="1"/>
        </c:dLbls>
        <c:firstSliceAng val="270"/>
        <c:holeSize val="40"/>
      </c:doughnutChart>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ln>
      <a:noFill/>
    </a:ln>
  </c:spPr>
  <c:txPr>
    <a:bodyPr/>
    <a:lstStyle/>
    <a:p>
      <a:pPr>
        <a:defRPr/>
      </a:pPr>
      <a:endParaRPr lang="de-DE"/>
    </a:p>
  </c:txPr>
  <c:printSettings>
    <c:headerFooter/>
    <c:pageMargins b="0.78740157499999996" l="0.7" r="0.7" t="0.78740157499999996" header="0.3" footer="0.3"/>
    <c:pageSetup/>
  </c:printSettings>
  <c:userShapes r:id="rId1"/>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E55A-47F2-A25B-FC46901D7BD9}"/>
              </c:ext>
            </c:extLst>
          </c:dPt>
          <c:dPt>
            <c:idx val="1"/>
            <c:bubble3D val="0"/>
            <c:spPr>
              <a:noFill/>
              <a:ln w="19050">
                <a:noFill/>
              </a:ln>
              <a:effectLst/>
            </c:spPr>
            <c:extLst>
              <c:ext xmlns:c16="http://schemas.microsoft.com/office/drawing/2014/chart" uri="{C3380CC4-5D6E-409C-BE32-E72D297353CC}">
                <c16:uniqueId val="{00000003-E55A-47F2-A25B-FC46901D7BD9}"/>
              </c:ext>
            </c:extLst>
          </c:dPt>
          <c:dPt>
            <c:idx val="2"/>
            <c:bubble3D val="0"/>
            <c:spPr>
              <a:noFill/>
              <a:ln w="31750">
                <a:solidFill>
                  <a:sysClr val="windowText" lastClr="000000"/>
                </a:solidFill>
              </a:ln>
              <a:effectLst/>
            </c:spPr>
            <c:extLst>
              <c:ext xmlns:c16="http://schemas.microsoft.com/office/drawing/2014/chart" uri="{C3380CC4-5D6E-409C-BE32-E72D297353CC}">
                <c16:uniqueId val="{00000005-E55A-47F2-A25B-FC46901D7BD9}"/>
              </c:ext>
            </c:extLst>
          </c:dPt>
          <c:dPt>
            <c:idx val="3"/>
            <c:bubble3D val="0"/>
            <c:spPr>
              <a:noFill/>
              <a:ln w="19050">
                <a:noFill/>
              </a:ln>
              <a:effectLst/>
            </c:spPr>
            <c:extLst>
              <c:ext xmlns:c16="http://schemas.microsoft.com/office/drawing/2014/chart" uri="{C3380CC4-5D6E-409C-BE32-E72D297353CC}">
                <c16:uniqueId val="{00000007-E55A-47F2-A25B-FC46901D7BD9}"/>
              </c:ext>
            </c:extLst>
          </c:dPt>
          <c:cat>
            <c:strRef>
              <c:f>'Drop Down Menü'!$A$336:$A$339</c:f>
              <c:strCache>
                <c:ptCount val="4"/>
                <c:pt idx="0">
                  <c:v>Nadel</c:v>
                </c:pt>
                <c:pt idx="1">
                  <c:v>Wert</c:v>
                </c:pt>
                <c:pt idx="2">
                  <c:v>Breite</c:v>
                </c:pt>
                <c:pt idx="3">
                  <c:v>Ende</c:v>
                </c:pt>
              </c:strCache>
            </c:strRef>
          </c:cat>
          <c:val>
            <c:numRef>
              <c:f>'Drop Down Menü'!$B$336:$B$339</c:f>
              <c:numCache>
                <c:formatCode>0.00%</c:formatCode>
                <c:ptCount val="4"/>
                <c:pt idx="1">
                  <c:v>0</c:v>
                </c:pt>
                <c:pt idx="2">
                  <c:v>5.0000000000000001E-3</c:v>
                </c:pt>
                <c:pt idx="3">
                  <c:v>1.9950000000000001</c:v>
                </c:pt>
              </c:numCache>
            </c:numRef>
          </c:val>
          <c:extLst>
            <c:ext xmlns:c16="http://schemas.microsoft.com/office/drawing/2014/chart" uri="{C3380CC4-5D6E-409C-BE32-E72D297353CC}">
              <c16:uniqueId val="{00000008-E55A-47F2-A25B-FC46901D7BD9}"/>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explosion val="2"/>
          <c:dPt>
            <c:idx val="0"/>
            <c:bubble3D val="0"/>
            <c:extLst>
              <c:ext xmlns:c16="http://schemas.microsoft.com/office/drawing/2014/chart" uri="{C3380CC4-5D6E-409C-BE32-E72D297353CC}">
                <c16:uniqueId val="{00000000-819B-47E6-B871-261AFD937D82}"/>
              </c:ext>
            </c:extLst>
          </c:dPt>
          <c:dPt>
            <c:idx val="1"/>
            <c:bubble3D val="0"/>
            <c:spPr>
              <a:solidFill>
                <a:srgbClr val="C00000"/>
              </a:solidFill>
              <a:ln>
                <a:noFill/>
              </a:ln>
            </c:spPr>
            <c:extLst>
              <c:ext xmlns:c16="http://schemas.microsoft.com/office/drawing/2014/chart" uri="{C3380CC4-5D6E-409C-BE32-E72D297353CC}">
                <c16:uniqueId val="{00000002-819B-47E6-B871-261AFD937D82}"/>
              </c:ext>
            </c:extLst>
          </c:dPt>
          <c:dPt>
            <c:idx val="2"/>
            <c:bubble3D val="0"/>
            <c:spPr>
              <a:solidFill>
                <a:srgbClr val="FF0000">
                  <a:alpha val="75000"/>
                </a:srgbClr>
              </a:solidFill>
              <a:ln>
                <a:noFill/>
              </a:ln>
            </c:spPr>
            <c:extLst>
              <c:ext xmlns:c16="http://schemas.microsoft.com/office/drawing/2014/chart" uri="{C3380CC4-5D6E-409C-BE32-E72D297353CC}">
                <c16:uniqueId val="{00000004-819B-47E6-B871-261AFD937D82}"/>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a:noFill/>
              </a:ln>
            </c:spPr>
            <c:extLst>
              <c:ext xmlns:c16="http://schemas.microsoft.com/office/drawing/2014/chart" uri="{C3380CC4-5D6E-409C-BE32-E72D297353CC}">
                <c16:uniqueId val="{00000006-819B-47E6-B871-261AFD937D82}"/>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a:noFill/>
              </a:ln>
            </c:spPr>
            <c:extLst>
              <c:ext xmlns:c16="http://schemas.microsoft.com/office/drawing/2014/chart" uri="{C3380CC4-5D6E-409C-BE32-E72D297353CC}">
                <c16:uniqueId val="{00000008-819B-47E6-B871-261AFD937D82}"/>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a:noFill/>
              </a:ln>
            </c:spPr>
            <c:extLst>
              <c:ext xmlns:c16="http://schemas.microsoft.com/office/drawing/2014/chart" uri="{C3380CC4-5D6E-409C-BE32-E72D297353CC}">
                <c16:uniqueId val="{0000000A-819B-47E6-B871-261AFD937D82}"/>
              </c:ext>
            </c:extLst>
          </c:dPt>
          <c:dPt>
            <c:idx val="6"/>
            <c:bubble3D val="0"/>
            <c:spPr>
              <a:solidFill>
                <a:schemeClr val="accent6">
                  <a:lumMod val="40000"/>
                  <a:lumOff val="60000"/>
                </a:schemeClr>
              </a:solidFill>
              <a:ln>
                <a:noFill/>
              </a:ln>
            </c:spPr>
            <c:extLst>
              <c:ext xmlns:c16="http://schemas.microsoft.com/office/drawing/2014/chart" uri="{C3380CC4-5D6E-409C-BE32-E72D297353CC}">
                <c16:uniqueId val="{0000000C-819B-47E6-B871-261AFD937D82}"/>
              </c:ext>
            </c:extLst>
          </c:dPt>
          <c:dPt>
            <c:idx val="7"/>
            <c:bubble3D val="0"/>
            <c:spPr>
              <a:solidFill>
                <a:schemeClr val="accent6">
                  <a:lumMod val="60000"/>
                  <a:lumOff val="40000"/>
                </a:schemeClr>
              </a:solidFill>
              <a:ln>
                <a:noFill/>
              </a:ln>
            </c:spPr>
            <c:extLst>
              <c:ext xmlns:c16="http://schemas.microsoft.com/office/drawing/2014/chart" uri="{C3380CC4-5D6E-409C-BE32-E72D297353CC}">
                <c16:uniqueId val="{0000000E-819B-47E6-B871-261AFD937D82}"/>
              </c:ext>
            </c:extLst>
          </c:dPt>
          <c:dPt>
            <c:idx val="8"/>
            <c:bubble3D val="0"/>
            <c:spPr>
              <a:solidFill>
                <a:schemeClr val="accent6"/>
              </a:solidFill>
              <a:ln>
                <a:noFill/>
              </a:ln>
            </c:spPr>
            <c:extLst>
              <c:ext xmlns:c16="http://schemas.microsoft.com/office/drawing/2014/chart" uri="{C3380CC4-5D6E-409C-BE32-E72D297353CC}">
                <c16:uniqueId val="{00000010-819B-47E6-B871-261AFD937D82}"/>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a:noFill/>
              </a:ln>
            </c:spPr>
            <c:extLst>
              <c:ext xmlns:c16="http://schemas.microsoft.com/office/drawing/2014/chart" uri="{C3380CC4-5D6E-409C-BE32-E72D297353CC}">
                <c16:uniqueId val="{00000012-819B-47E6-B871-261AFD937D82}"/>
              </c:ext>
            </c:extLst>
          </c:dPt>
          <c:dPt>
            <c:idx val="10"/>
            <c:bubble3D val="0"/>
            <c:spPr>
              <a:solidFill>
                <a:schemeClr val="accent6">
                  <a:lumMod val="50000"/>
                </a:schemeClr>
              </a:solidFill>
              <a:ln>
                <a:noFill/>
              </a:ln>
            </c:spPr>
            <c:extLst>
              <c:ext xmlns:c16="http://schemas.microsoft.com/office/drawing/2014/chart" uri="{C3380CC4-5D6E-409C-BE32-E72D297353CC}">
                <c16:uniqueId val="{00000014-819B-47E6-B871-261AFD937D82}"/>
              </c:ext>
            </c:extLst>
          </c:dPt>
          <c:dPt>
            <c:idx val="11"/>
            <c:bubble3D val="0"/>
            <c:spPr>
              <a:noFill/>
              <a:ln>
                <a:noFill/>
              </a:ln>
            </c:spPr>
            <c:extLst>
              <c:ext xmlns:c16="http://schemas.microsoft.com/office/drawing/2014/chart" uri="{C3380CC4-5D6E-409C-BE32-E72D297353CC}">
                <c16:uniqueId val="{00000016-819B-47E6-B871-261AFD937D82}"/>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7-819B-47E6-B871-261AFD937D82}"/>
            </c:ext>
          </c:extLst>
        </c:ser>
        <c:dLbls>
          <c:showLegendKey val="0"/>
          <c:showVal val="0"/>
          <c:showCatName val="0"/>
          <c:showSerName val="0"/>
          <c:showPercent val="0"/>
          <c:showBubbleSize val="0"/>
          <c:showLeaderLines val="1"/>
        </c:dLbls>
        <c:firstSliceAng val="270"/>
        <c:holeSize val="40"/>
      </c:doughnutChart>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ln>
      <a:noFill/>
    </a:ln>
  </c:spPr>
  <c:txPr>
    <a:bodyPr/>
    <a:lstStyle/>
    <a:p>
      <a:pPr>
        <a:defRPr/>
      </a:pPr>
      <a:endParaRPr lang="de-DE"/>
    </a:p>
  </c:txPr>
  <c:printSettings>
    <c:headerFooter/>
    <c:pageMargins b="0.78740157499999996" l="0.7" r="0.7" t="0.78740157499999996" header="0.3" footer="0.3"/>
    <c:pageSetup/>
  </c:printSettings>
  <c:userShapes r:id="rId1"/>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ECC-4C81-9D06-D4C4B0E87D51}"/>
              </c:ext>
            </c:extLst>
          </c:dPt>
          <c:dPt>
            <c:idx val="1"/>
            <c:bubble3D val="0"/>
            <c:spPr>
              <a:noFill/>
              <a:ln w="19050">
                <a:noFill/>
              </a:ln>
              <a:effectLst/>
            </c:spPr>
            <c:extLst>
              <c:ext xmlns:c16="http://schemas.microsoft.com/office/drawing/2014/chart" uri="{C3380CC4-5D6E-409C-BE32-E72D297353CC}">
                <c16:uniqueId val="{00000003-9ECC-4C81-9D06-D4C4B0E87D51}"/>
              </c:ext>
            </c:extLst>
          </c:dPt>
          <c:dPt>
            <c:idx val="2"/>
            <c:bubble3D val="0"/>
            <c:spPr>
              <a:noFill/>
              <a:ln w="31750">
                <a:solidFill>
                  <a:sysClr val="windowText" lastClr="000000"/>
                </a:solidFill>
              </a:ln>
              <a:effectLst/>
            </c:spPr>
            <c:extLst>
              <c:ext xmlns:c16="http://schemas.microsoft.com/office/drawing/2014/chart" uri="{C3380CC4-5D6E-409C-BE32-E72D297353CC}">
                <c16:uniqueId val="{00000005-9ECC-4C81-9D06-D4C4B0E87D51}"/>
              </c:ext>
            </c:extLst>
          </c:dPt>
          <c:dPt>
            <c:idx val="3"/>
            <c:bubble3D val="0"/>
            <c:spPr>
              <a:noFill/>
              <a:ln w="19050">
                <a:noFill/>
              </a:ln>
              <a:effectLst/>
            </c:spPr>
            <c:extLst>
              <c:ext xmlns:c16="http://schemas.microsoft.com/office/drawing/2014/chart" uri="{C3380CC4-5D6E-409C-BE32-E72D297353CC}">
                <c16:uniqueId val="{00000007-9ECC-4C81-9D06-D4C4B0E87D51}"/>
              </c:ext>
            </c:extLst>
          </c:dPt>
          <c:cat>
            <c:strRef>
              <c:f>'Drop Down Menü'!$A$114:$A$117</c:f>
              <c:strCache>
                <c:ptCount val="4"/>
                <c:pt idx="0">
                  <c:v>Nadel</c:v>
                </c:pt>
                <c:pt idx="1">
                  <c:v>Wert</c:v>
                </c:pt>
                <c:pt idx="2">
                  <c:v>Breite</c:v>
                </c:pt>
                <c:pt idx="3">
                  <c:v>Ende</c:v>
                </c:pt>
              </c:strCache>
            </c:strRef>
          </c:cat>
          <c:val>
            <c:numRef>
              <c:f>'Drop Down Menü'!$B$114:$B$117</c:f>
              <c:numCache>
                <c:formatCode>0.00%</c:formatCode>
                <c:ptCount val="4"/>
                <c:pt idx="1">
                  <c:v>0</c:v>
                </c:pt>
                <c:pt idx="2">
                  <c:v>5.0000000000000001E-3</c:v>
                </c:pt>
                <c:pt idx="3">
                  <c:v>1.9950000000000001</c:v>
                </c:pt>
              </c:numCache>
            </c:numRef>
          </c:val>
          <c:extLst>
            <c:ext xmlns:c16="http://schemas.microsoft.com/office/drawing/2014/chart" uri="{C3380CC4-5D6E-409C-BE32-E72D297353CC}">
              <c16:uniqueId val="{00000008-9ECC-4C81-9D06-D4C4B0E87D51}"/>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extLst>
              <c:ext xmlns:c16="http://schemas.microsoft.com/office/drawing/2014/chart" uri="{C3380CC4-5D6E-409C-BE32-E72D297353CC}">
                <c16:uniqueId val="{00000000-37E0-4487-AE55-47ED7E15C58D}"/>
              </c:ext>
            </c:extLst>
          </c:dPt>
          <c:dPt>
            <c:idx val="1"/>
            <c:bubble3D val="0"/>
            <c:spPr>
              <a:solidFill>
                <a:srgbClr val="C00000"/>
              </a:solidFill>
              <a:ln>
                <a:noFill/>
              </a:ln>
            </c:spPr>
            <c:extLst>
              <c:ext xmlns:c16="http://schemas.microsoft.com/office/drawing/2014/chart" uri="{C3380CC4-5D6E-409C-BE32-E72D297353CC}">
                <c16:uniqueId val="{00000002-37E0-4487-AE55-47ED7E15C58D}"/>
              </c:ext>
            </c:extLst>
          </c:dPt>
          <c:dPt>
            <c:idx val="2"/>
            <c:bubble3D val="0"/>
            <c:spPr>
              <a:solidFill>
                <a:srgbClr val="FF0000">
                  <a:alpha val="75000"/>
                </a:srgbClr>
              </a:solidFill>
              <a:ln>
                <a:noFill/>
              </a:ln>
            </c:spPr>
            <c:extLst>
              <c:ext xmlns:c16="http://schemas.microsoft.com/office/drawing/2014/chart" uri="{C3380CC4-5D6E-409C-BE32-E72D297353CC}">
                <c16:uniqueId val="{00000004-37E0-4487-AE55-47ED7E15C58D}"/>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a:noFill/>
              </a:ln>
            </c:spPr>
            <c:extLst>
              <c:ext xmlns:c16="http://schemas.microsoft.com/office/drawing/2014/chart" uri="{C3380CC4-5D6E-409C-BE32-E72D297353CC}">
                <c16:uniqueId val="{00000006-37E0-4487-AE55-47ED7E15C58D}"/>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a:noFill/>
              </a:ln>
            </c:spPr>
            <c:extLst>
              <c:ext xmlns:c16="http://schemas.microsoft.com/office/drawing/2014/chart" uri="{C3380CC4-5D6E-409C-BE32-E72D297353CC}">
                <c16:uniqueId val="{00000008-37E0-4487-AE55-47ED7E15C58D}"/>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a:noFill/>
              </a:ln>
            </c:spPr>
            <c:extLst>
              <c:ext xmlns:c16="http://schemas.microsoft.com/office/drawing/2014/chart" uri="{C3380CC4-5D6E-409C-BE32-E72D297353CC}">
                <c16:uniqueId val="{0000000A-37E0-4487-AE55-47ED7E15C58D}"/>
              </c:ext>
            </c:extLst>
          </c:dPt>
          <c:dPt>
            <c:idx val="6"/>
            <c:bubble3D val="0"/>
            <c:spPr>
              <a:solidFill>
                <a:schemeClr val="accent6">
                  <a:lumMod val="40000"/>
                  <a:lumOff val="60000"/>
                </a:schemeClr>
              </a:solidFill>
              <a:ln>
                <a:noFill/>
              </a:ln>
            </c:spPr>
            <c:extLst>
              <c:ext xmlns:c16="http://schemas.microsoft.com/office/drawing/2014/chart" uri="{C3380CC4-5D6E-409C-BE32-E72D297353CC}">
                <c16:uniqueId val="{0000000C-37E0-4487-AE55-47ED7E15C58D}"/>
              </c:ext>
            </c:extLst>
          </c:dPt>
          <c:dPt>
            <c:idx val="7"/>
            <c:bubble3D val="0"/>
            <c:spPr>
              <a:solidFill>
                <a:schemeClr val="accent6">
                  <a:lumMod val="60000"/>
                  <a:lumOff val="40000"/>
                </a:schemeClr>
              </a:solidFill>
              <a:ln>
                <a:noFill/>
              </a:ln>
            </c:spPr>
            <c:extLst>
              <c:ext xmlns:c16="http://schemas.microsoft.com/office/drawing/2014/chart" uri="{C3380CC4-5D6E-409C-BE32-E72D297353CC}">
                <c16:uniqueId val="{0000000E-37E0-4487-AE55-47ED7E15C58D}"/>
              </c:ext>
            </c:extLst>
          </c:dPt>
          <c:dPt>
            <c:idx val="8"/>
            <c:bubble3D val="0"/>
            <c:spPr>
              <a:solidFill>
                <a:schemeClr val="accent6"/>
              </a:solidFill>
              <a:ln>
                <a:noFill/>
              </a:ln>
            </c:spPr>
            <c:extLst>
              <c:ext xmlns:c16="http://schemas.microsoft.com/office/drawing/2014/chart" uri="{C3380CC4-5D6E-409C-BE32-E72D297353CC}">
                <c16:uniqueId val="{00000010-37E0-4487-AE55-47ED7E15C58D}"/>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a:noFill/>
              </a:ln>
            </c:spPr>
            <c:extLst>
              <c:ext xmlns:c16="http://schemas.microsoft.com/office/drawing/2014/chart" uri="{C3380CC4-5D6E-409C-BE32-E72D297353CC}">
                <c16:uniqueId val="{00000012-37E0-4487-AE55-47ED7E15C58D}"/>
              </c:ext>
            </c:extLst>
          </c:dPt>
          <c:dPt>
            <c:idx val="10"/>
            <c:bubble3D val="0"/>
            <c:spPr>
              <a:solidFill>
                <a:schemeClr val="accent6">
                  <a:lumMod val="50000"/>
                </a:schemeClr>
              </a:solidFill>
              <a:ln>
                <a:noFill/>
              </a:ln>
            </c:spPr>
            <c:extLst>
              <c:ext xmlns:c16="http://schemas.microsoft.com/office/drawing/2014/chart" uri="{C3380CC4-5D6E-409C-BE32-E72D297353CC}">
                <c16:uniqueId val="{00000014-37E0-4487-AE55-47ED7E15C58D}"/>
              </c:ext>
            </c:extLst>
          </c:dPt>
          <c:dPt>
            <c:idx val="11"/>
            <c:bubble3D val="0"/>
            <c:spPr>
              <a:noFill/>
              <a:ln>
                <a:noFill/>
              </a:ln>
            </c:spPr>
            <c:extLst>
              <c:ext xmlns:c16="http://schemas.microsoft.com/office/drawing/2014/chart" uri="{C3380CC4-5D6E-409C-BE32-E72D297353CC}">
                <c16:uniqueId val="{00000016-37E0-4487-AE55-47ED7E15C58D}"/>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7-37E0-4487-AE55-47ED7E15C58D}"/>
            </c:ext>
          </c:extLst>
        </c:ser>
        <c:dLbls>
          <c:showLegendKey val="0"/>
          <c:showVal val="0"/>
          <c:showCatName val="0"/>
          <c:showSerName val="0"/>
          <c:showPercent val="0"/>
          <c:showBubbleSize val="0"/>
          <c:showLeaderLines val="1"/>
        </c:dLbls>
        <c:firstSliceAng val="270"/>
        <c:holeSize val="40"/>
      </c:doughnutChart>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ln>
      <a:noFill/>
    </a:ln>
  </c:spPr>
  <c:txPr>
    <a:bodyPr/>
    <a:lstStyle/>
    <a:p>
      <a:pPr>
        <a:defRPr/>
      </a:pPr>
      <a:endParaRPr lang="de-DE"/>
    </a:p>
  </c:txPr>
  <c:printSettings>
    <c:headerFooter/>
    <c:pageMargins b="0.78740157499999996" l="0.7" r="0.7" t="0.78740157499999996" header="0.3" footer="0.3"/>
    <c:pageSetup/>
  </c:printSettings>
  <c:userShapes r:id="rId1"/>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E0AB-4A62-8F57-8750949737F4}"/>
              </c:ext>
            </c:extLst>
          </c:dPt>
          <c:dPt>
            <c:idx val="1"/>
            <c:bubble3D val="0"/>
            <c:spPr>
              <a:noFill/>
              <a:ln w="19050">
                <a:noFill/>
              </a:ln>
              <a:effectLst/>
            </c:spPr>
            <c:extLst>
              <c:ext xmlns:c16="http://schemas.microsoft.com/office/drawing/2014/chart" uri="{C3380CC4-5D6E-409C-BE32-E72D297353CC}">
                <c16:uniqueId val="{00000003-E0AB-4A62-8F57-8750949737F4}"/>
              </c:ext>
            </c:extLst>
          </c:dPt>
          <c:dPt>
            <c:idx val="2"/>
            <c:bubble3D val="0"/>
            <c:spPr>
              <a:noFill/>
              <a:ln w="31750">
                <a:solidFill>
                  <a:sysClr val="windowText" lastClr="000000"/>
                </a:solidFill>
              </a:ln>
              <a:effectLst/>
            </c:spPr>
            <c:extLst>
              <c:ext xmlns:c16="http://schemas.microsoft.com/office/drawing/2014/chart" uri="{C3380CC4-5D6E-409C-BE32-E72D297353CC}">
                <c16:uniqueId val="{00000005-E0AB-4A62-8F57-8750949737F4}"/>
              </c:ext>
            </c:extLst>
          </c:dPt>
          <c:dPt>
            <c:idx val="3"/>
            <c:bubble3D val="0"/>
            <c:spPr>
              <a:noFill/>
              <a:ln w="19050">
                <a:noFill/>
              </a:ln>
              <a:effectLst/>
            </c:spPr>
            <c:extLst>
              <c:ext xmlns:c16="http://schemas.microsoft.com/office/drawing/2014/chart" uri="{C3380CC4-5D6E-409C-BE32-E72D297353CC}">
                <c16:uniqueId val="{00000007-E0AB-4A62-8F57-8750949737F4}"/>
              </c:ext>
            </c:extLst>
          </c:dPt>
          <c:cat>
            <c:strRef>
              <c:f>'Drop Down Menü'!$A$294:$A$297</c:f>
              <c:strCache>
                <c:ptCount val="4"/>
                <c:pt idx="0">
                  <c:v>Nadel</c:v>
                </c:pt>
                <c:pt idx="1">
                  <c:v>Wert</c:v>
                </c:pt>
                <c:pt idx="2">
                  <c:v>Breite</c:v>
                </c:pt>
                <c:pt idx="3">
                  <c:v>Ende</c:v>
                </c:pt>
              </c:strCache>
            </c:strRef>
          </c:cat>
          <c:val>
            <c:numRef>
              <c:f>'Drop Down Menü'!$B$294:$B$297</c:f>
              <c:numCache>
                <c:formatCode>0.00%</c:formatCode>
                <c:ptCount val="4"/>
                <c:pt idx="1">
                  <c:v>1.9230769230769232E-2</c:v>
                </c:pt>
                <c:pt idx="2">
                  <c:v>5.0000000000000001E-3</c:v>
                </c:pt>
                <c:pt idx="3">
                  <c:v>1.9757692307692309</c:v>
                </c:pt>
              </c:numCache>
            </c:numRef>
          </c:val>
          <c:extLst>
            <c:ext xmlns:c16="http://schemas.microsoft.com/office/drawing/2014/chart" uri="{C3380CC4-5D6E-409C-BE32-E72D297353CC}">
              <c16:uniqueId val="{00000008-E0AB-4A62-8F57-8750949737F4}"/>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extLst>
              <c:ext xmlns:c16="http://schemas.microsoft.com/office/drawing/2014/chart" uri="{C3380CC4-5D6E-409C-BE32-E72D297353CC}">
                <c16:uniqueId val="{00000000-4424-4E8F-9900-7A64A42268BA}"/>
              </c:ext>
            </c:extLst>
          </c:dPt>
          <c:dPt>
            <c:idx val="1"/>
            <c:bubble3D val="0"/>
            <c:spPr>
              <a:solidFill>
                <a:srgbClr val="C00000"/>
              </a:solidFill>
              <a:ln>
                <a:noFill/>
              </a:ln>
            </c:spPr>
            <c:extLst>
              <c:ext xmlns:c16="http://schemas.microsoft.com/office/drawing/2014/chart" uri="{C3380CC4-5D6E-409C-BE32-E72D297353CC}">
                <c16:uniqueId val="{00000002-4424-4E8F-9900-7A64A42268BA}"/>
              </c:ext>
            </c:extLst>
          </c:dPt>
          <c:dPt>
            <c:idx val="2"/>
            <c:bubble3D val="0"/>
            <c:spPr>
              <a:solidFill>
                <a:srgbClr val="FF0000">
                  <a:alpha val="75000"/>
                </a:srgbClr>
              </a:solidFill>
              <a:ln>
                <a:noFill/>
              </a:ln>
            </c:spPr>
            <c:extLst>
              <c:ext xmlns:c16="http://schemas.microsoft.com/office/drawing/2014/chart" uri="{C3380CC4-5D6E-409C-BE32-E72D297353CC}">
                <c16:uniqueId val="{00000004-4424-4E8F-9900-7A64A42268BA}"/>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a:noFill/>
              </a:ln>
            </c:spPr>
            <c:extLst>
              <c:ext xmlns:c16="http://schemas.microsoft.com/office/drawing/2014/chart" uri="{C3380CC4-5D6E-409C-BE32-E72D297353CC}">
                <c16:uniqueId val="{00000006-4424-4E8F-9900-7A64A42268BA}"/>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a:noFill/>
              </a:ln>
            </c:spPr>
            <c:extLst>
              <c:ext xmlns:c16="http://schemas.microsoft.com/office/drawing/2014/chart" uri="{C3380CC4-5D6E-409C-BE32-E72D297353CC}">
                <c16:uniqueId val="{00000008-4424-4E8F-9900-7A64A42268BA}"/>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a:noFill/>
              </a:ln>
            </c:spPr>
            <c:extLst>
              <c:ext xmlns:c16="http://schemas.microsoft.com/office/drawing/2014/chart" uri="{C3380CC4-5D6E-409C-BE32-E72D297353CC}">
                <c16:uniqueId val="{0000000A-4424-4E8F-9900-7A64A42268BA}"/>
              </c:ext>
            </c:extLst>
          </c:dPt>
          <c:dPt>
            <c:idx val="6"/>
            <c:bubble3D val="0"/>
            <c:spPr>
              <a:solidFill>
                <a:schemeClr val="accent6">
                  <a:lumMod val="40000"/>
                  <a:lumOff val="60000"/>
                </a:schemeClr>
              </a:solidFill>
              <a:ln>
                <a:noFill/>
              </a:ln>
            </c:spPr>
            <c:extLst>
              <c:ext xmlns:c16="http://schemas.microsoft.com/office/drawing/2014/chart" uri="{C3380CC4-5D6E-409C-BE32-E72D297353CC}">
                <c16:uniqueId val="{0000000C-4424-4E8F-9900-7A64A42268BA}"/>
              </c:ext>
            </c:extLst>
          </c:dPt>
          <c:dPt>
            <c:idx val="7"/>
            <c:bubble3D val="0"/>
            <c:spPr>
              <a:solidFill>
                <a:schemeClr val="accent6">
                  <a:lumMod val="60000"/>
                  <a:lumOff val="40000"/>
                </a:schemeClr>
              </a:solidFill>
              <a:ln>
                <a:noFill/>
              </a:ln>
            </c:spPr>
            <c:extLst>
              <c:ext xmlns:c16="http://schemas.microsoft.com/office/drawing/2014/chart" uri="{C3380CC4-5D6E-409C-BE32-E72D297353CC}">
                <c16:uniqueId val="{0000000E-4424-4E8F-9900-7A64A42268BA}"/>
              </c:ext>
            </c:extLst>
          </c:dPt>
          <c:dPt>
            <c:idx val="8"/>
            <c:bubble3D val="0"/>
            <c:spPr>
              <a:solidFill>
                <a:schemeClr val="accent6"/>
              </a:solidFill>
              <a:ln>
                <a:noFill/>
              </a:ln>
            </c:spPr>
            <c:extLst>
              <c:ext xmlns:c16="http://schemas.microsoft.com/office/drawing/2014/chart" uri="{C3380CC4-5D6E-409C-BE32-E72D297353CC}">
                <c16:uniqueId val="{00000010-4424-4E8F-9900-7A64A42268BA}"/>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a:noFill/>
              </a:ln>
            </c:spPr>
            <c:extLst>
              <c:ext xmlns:c16="http://schemas.microsoft.com/office/drawing/2014/chart" uri="{C3380CC4-5D6E-409C-BE32-E72D297353CC}">
                <c16:uniqueId val="{00000012-4424-4E8F-9900-7A64A42268BA}"/>
              </c:ext>
            </c:extLst>
          </c:dPt>
          <c:dPt>
            <c:idx val="10"/>
            <c:bubble3D val="0"/>
            <c:spPr>
              <a:solidFill>
                <a:schemeClr val="accent6">
                  <a:lumMod val="50000"/>
                </a:schemeClr>
              </a:solidFill>
              <a:ln>
                <a:noFill/>
              </a:ln>
            </c:spPr>
            <c:extLst>
              <c:ext xmlns:c16="http://schemas.microsoft.com/office/drawing/2014/chart" uri="{C3380CC4-5D6E-409C-BE32-E72D297353CC}">
                <c16:uniqueId val="{00000014-4424-4E8F-9900-7A64A42268BA}"/>
              </c:ext>
            </c:extLst>
          </c:dPt>
          <c:dPt>
            <c:idx val="11"/>
            <c:bubble3D val="0"/>
            <c:spPr>
              <a:noFill/>
              <a:ln>
                <a:noFill/>
              </a:ln>
            </c:spPr>
            <c:extLst>
              <c:ext xmlns:c16="http://schemas.microsoft.com/office/drawing/2014/chart" uri="{C3380CC4-5D6E-409C-BE32-E72D297353CC}">
                <c16:uniqueId val="{00000016-4424-4E8F-9900-7A64A42268BA}"/>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7-4424-4E8F-9900-7A64A42268BA}"/>
            </c:ext>
          </c:extLst>
        </c:ser>
        <c:dLbls>
          <c:showLegendKey val="0"/>
          <c:showVal val="0"/>
          <c:showCatName val="0"/>
          <c:showSerName val="0"/>
          <c:showPercent val="0"/>
          <c:showBubbleSize val="0"/>
          <c:showLeaderLines val="1"/>
        </c:dLbls>
        <c:firstSliceAng val="270"/>
        <c:holeSize val="40"/>
      </c:doughnutChart>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ln>
      <a:noFill/>
    </a:ln>
  </c:spPr>
  <c:txPr>
    <a:bodyPr/>
    <a:lstStyle/>
    <a:p>
      <a:pPr>
        <a:defRPr/>
      </a:pPr>
      <a:endParaRPr lang="de-DE"/>
    </a:p>
  </c:txPr>
  <c:printSettings>
    <c:headerFooter/>
    <c:pageMargins b="0.78740157499999996" l="0.7" r="0.7" t="0.78740157499999996" header="0.3" footer="0.3"/>
    <c:pageSetup/>
  </c:printSettings>
  <c:userShapes r:id="rId1"/>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DBA-40F7-AA23-F0EB6AD9685A}"/>
              </c:ext>
            </c:extLst>
          </c:dPt>
          <c:dPt>
            <c:idx val="1"/>
            <c:bubble3D val="0"/>
            <c:spPr>
              <a:noFill/>
              <a:ln w="19050">
                <a:noFill/>
              </a:ln>
              <a:effectLst/>
            </c:spPr>
            <c:extLst>
              <c:ext xmlns:c16="http://schemas.microsoft.com/office/drawing/2014/chart" uri="{C3380CC4-5D6E-409C-BE32-E72D297353CC}">
                <c16:uniqueId val="{00000003-6DBA-40F7-AA23-F0EB6AD9685A}"/>
              </c:ext>
            </c:extLst>
          </c:dPt>
          <c:dPt>
            <c:idx val="2"/>
            <c:bubble3D val="0"/>
            <c:spPr>
              <a:noFill/>
              <a:ln w="31750">
                <a:solidFill>
                  <a:sysClr val="windowText" lastClr="000000"/>
                </a:solidFill>
              </a:ln>
              <a:effectLst/>
            </c:spPr>
            <c:extLst>
              <c:ext xmlns:c16="http://schemas.microsoft.com/office/drawing/2014/chart" uri="{C3380CC4-5D6E-409C-BE32-E72D297353CC}">
                <c16:uniqueId val="{00000005-6DBA-40F7-AA23-F0EB6AD9685A}"/>
              </c:ext>
            </c:extLst>
          </c:dPt>
          <c:dPt>
            <c:idx val="3"/>
            <c:bubble3D val="0"/>
            <c:spPr>
              <a:noFill/>
              <a:ln w="19050">
                <a:noFill/>
              </a:ln>
              <a:effectLst/>
            </c:spPr>
            <c:extLst>
              <c:ext xmlns:c16="http://schemas.microsoft.com/office/drawing/2014/chart" uri="{C3380CC4-5D6E-409C-BE32-E72D297353CC}">
                <c16:uniqueId val="{00000007-6DBA-40F7-AA23-F0EB6AD9685A}"/>
              </c:ext>
            </c:extLst>
          </c:dPt>
          <c:cat>
            <c:strRef>
              <c:f>'Drop Down Wasch'!$A$94:$A$97</c:f>
              <c:strCache>
                <c:ptCount val="4"/>
                <c:pt idx="0">
                  <c:v>Nadel</c:v>
                </c:pt>
                <c:pt idx="1">
                  <c:v>Wert</c:v>
                </c:pt>
                <c:pt idx="2">
                  <c:v>Breite</c:v>
                </c:pt>
                <c:pt idx="3">
                  <c:v>Ende</c:v>
                </c:pt>
              </c:strCache>
            </c:strRef>
          </c:cat>
          <c:val>
            <c:numRef>
              <c:f>'Drop Down Wasch'!$B$94:$B$97</c:f>
              <c:numCache>
                <c:formatCode>0.00%</c:formatCode>
                <c:ptCount val="4"/>
                <c:pt idx="1">
                  <c:v>0.04</c:v>
                </c:pt>
                <c:pt idx="2">
                  <c:v>5.0000000000000001E-3</c:v>
                </c:pt>
                <c:pt idx="3">
                  <c:v>1.9550000000000001</c:v>
                </c:pt>
              </c:numCache>
            </c:numRef>
          </c:val>
          <c:extLst>
            <c:ext xmlns:c16="http://schemas.microsoft.com/office/drawing/2014/chart" uri="{C3380CC4-5D6E-409C-BE32-E72D297353CC}">
              <c16:uniqueId val="{00000008-6DBA-40F7-AA23-F0EB6AD9685A}"/>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a:noFill/>
            </a:ln>
          </c:spPr>
          <c:dPt>
            <c:idx val="0"/>
            <c:bubble3D val="0"/>
            <c:extLst>
              <c:ext xmlns:c16="http://schemas.microsoft.com/office/drawing/2014/chart" uri="{C3380CC4-5D6E-409C-BE32-E72D297353CC}">
                <c16:uniqueId val="{00000000-0E89-4515-81FC-A510D357E669}"/>
              </c:ext>
            </c:extLst>
          </c:dPt>
          <c:dPt>
            <c:idx val="1"/>
            <c:bubble3D val="0"/>
            <c:spPr>
              <a:solidFill>
                <a:srgbClr val="C00000"/>
              </a:solidFill>
              <a:ln>
                <a:noFill/>
              </a:ln>
            </c:spPr>
            <c:extLst>
              <c:ext xmlns:c16="http://schemas.microsoft.com/office/drawing/2014/chart" uri="{C3380CC4-5D6E-409C-BE32-E72D297353CC}">
                <c16:uniqueId val="{00000002-0E89-4515-81FC-A510D357E669}"/>
              </c:ext>
            </c:extLst>
          </c:dPt>
          <c:dPt>
            <c:idx val="2"/>
            <c:bubble3D val="0"/>
            <c:spPr>
              <a:solidFill>
                <a:srgbClr val="FF0000">
                  <a:alpha val="75000"/>
                </a:srgbClr>
              </a:solidFill>
              <a:ln>
                <a:noFill/>
              </a:ln>
            </c:spPr>
            <c:extLst>
              <c:ext xmlns:c16="http://schemas.microsoft.com/office/drawing/2014/chart" uri="{C3380CC4-5D6E-409C-BE32-E72D297353CC}">
                <c16:uniqueId val="{00000004-0E89-4515-81FC-A510D357E669}"/>
              </c:ext>
            </c:extLst>
          </c:dPt>
          <c:dPt>
            <c:idx val="3"/>
            <c:bubble3D val="0"/>
            <c:spPr>
              <a:gradFill flip="none" rotWithShape="1">
                <a:gsLst>
                  <a:gs pos="0">
                    <a:srgbClr val="FF0000"/>
                  </a:gs>
                  <a:gs pos="74000">
                    <a:schemeClr val="accent2">
                      <a:lumMod val="60000"/>
                      <a:lumOff val="40000"/>
                    </a:schemeClr>
                  </a:gs>
                  <a:gs pos="83000">
                    <a:schemeClr val="accent2">
                      <a:lumMod val="60000"/>
                      <a:lumOff val="40000"/>
                    </a:schemeClr>
                  </a:gs>
                  <a:gs pos="60000">
                    <a:schemeClr val="accent2">
                      <a:lumMod val="60000"/>
                      <a:lumOff val="40000"/>
                    </a:schemeClr>
                  </a:gs>
                  <a:gs pos="100000">
                    <a:schemeClr val="accent2">
                      <a:lumMod val="60000"/>
                      <a:lumOff val="40000"/>
                    </a:schemeClr>
                  </a:gs>
                </a:gsLst>
                <a:lin ang="2700000" scaled="1"/>
                <a:tileRect/>
              </a:gradFill>
              <a:ln>
                <a:noFill/>
              </a:ln>
            </c:spPr>
            <c:extLst>
              <c:ext xmlns:c16="http://schemas.microsoft.com/office/drawing/2014/chart" uri="{C3380CC4-5D6E-409C-BE32-E72D297353CC}">
                <c16:uniqueId val="{00000006-0E89-4515-81FC-A510D357E669}"/>
              </c:ext>
            </c:extLst>
          </c:dPt>
          <c:dPt>
            <c:idx val="4"/>
            <c:bubble3D val="0"/>
            <c:spPr>
              <a:gradFill>
                <a:gsLst>
                  <a:gs pos="0">
                    <a:schemeClr val="accent4">
                      <a:lumMod val="40000"/>
                      <a:lumOff val="60000"/>
                    </a:schemeClr>
                  </a:gs>
                  <a:gs pos="74000">
                    <a:schemeClr val="accent2">
                      <a:lumMod val="60000"/>
                      <a:lumOff val="40000"/>
                    </a:schemeClr>
                  </a:gs>
                  <a:gs pos="83000">
                    <a:schemeClr val="accent2">
                      <a:lumMod val="60000"/>
                      <a:lumOff val="40000"/>
                    </a:schemeClr>
                  </a:gs>
                  <a:gs pos="54000">
                    <a:srgbClr val="FED569"/>
                  </a:gs>
                  <a:gs pos="100000">
                    <a:schemeClr val="accent2">
                      <a:lumMod val="60000"/>
                      <a:lumOff val="40000"/>
                    </a:schemeClr>
                  </a:gs>
                </a:gsLst>
                <a:lin ang="5400000" scaled="1"/>
              </a:gradFill>
              <a:ln>
                <a:noFill/>
              </a:ln>
            </c:spPr>
            <c:extLst>
              <c:ext xmlns:c16="http://schemas.microsoft.com/office/drawing/2014/chart" uri="{C3380CC4-5D6E-409C-BE32-E72D297353CC}">
                <c16:uniqueId val="{00000008-0E89-4515-81FC-A510D357E669}"/>
              </c:ext>
            </c:extLst>
          </c:dPt>
          <c:dPt>
            <c:idx val="5"/>
            <c:bubble3D val="0"/>
            <c:spPr>
              <a:gradFill flip="none" rotWithShape="1">
                <a:gsLst>
                  <a:gs pos="33565">
                    <a:srgbClr val="E3E3A6"/>
                  </a:gs>
                  <a:gs pos="46879">
                    <a:srgbClr val="EFE4A0"/>
                  </a:gs>
                  <a:gs pos="64306">
                    <a:schemeClr val="accent4">
                      <a:lumMod val="40000"/>
                      <a:lumOff val="60000"/>
                    </a:schemeClr>
                  </a:gs>
                  <a:gs pos="0">
                    <a:schemeClr val="accent6">
                      <a:lumMod val="40000"/>
                      <a:lumOff val="60000"/>
                    </a:schemeClr>
                  </a:gs>
                  <a:gs pos="74000">
                    <a:schemeClr val="accent4">
                      <a:lumMod val="40000"/>
                      <a:lumOff val="60000"/>
                    </a:schemeClr>
                  </a:gs>
                  <a:gs pos="83000">
                    <a:schemeClr val="accent4">
                      <a:lumMod val="40000"/>
                      <a:lumOff val="60000"/>
                    </a:schemeClr>
                  </a:gs>
                  <a:gs pos="100000">
                    <a:schemeClr val="accent4">
                      <a:lumMod val="40000"/>
                      <a:lumOff val="60000"/>
                    </a:schemeClr>
                  </a:gs>
                </a:gsLst>
                <a:lin ang="10800000" scaled="1"/>
                <a:tileRect/>
              </a:gradFill>
              <a:ln>
                <a:noFill/>
              </a:ln>
            </c:spPr>
            <c:extLst>
              <c:ext xmlns:c16="http://schemas.microsoft.com/office/drawing/2014/chart" uri="{C3380CC4-5D6E-409C-BE32-E72D297353CC}">
                <c16:uniqueId val="{0000000A-0E89-4515-81FC-A510D357E669}"/>
              </c:ext>
            </c:extLst>
          </c:dPt>
          <c:dPt>
            <c:idx val="6"/>
            <c:bubble3D val="0"/>
            <c:spPr>
              <a:solidFill>
                <a:schemeClr val="accent6">
                  <a:lumMod val="40000"/>
                  <a:lumOff val="60000"/>
                </a:schemeClr>
              </a:solidFill>
              <a:ln>
                <a:noFill/>
              </a:ln>
            </c:spPr>
            <c:extLst>
              <c:ext xmlns:c16="http://schemas.microsoft.com/office/drawing/2014/chart" uri="{C3380CC4-5D6E-409C-BE32-E72D297353CC}">
                <c16:uniqueId val="{0000000C-0E89-4515-81FC-A510D357E669}"/>
              </c:ext>
            </c:extLst>
          </c:dPt>
          <c:dPt>
            <c:idx val="7"/>
            <c:bubble3D val="0"/>
            <c:spPr>
              <a:solidFill>
                <a:schemeClr val="accent6">
                  <a:lumMod val="60000"/>
                  <a:lumOff val="40000"/>
                </a:schemeClr>
              </a:solidFill>
              <a:ln>
                <a:noFill/>
              </a:ln>
            </c:spPr>
            <c:extLst>
              <c:ext xmlns:c16="http://schemas.microsoft.com/office/drawing/2014/chart" uri="{C3380CC4-5D6E-409C-BE32-E72D297353CC}">
                <c16:uniqueId val="{0000000E-0E89-4515-81FC-A510D357E669}"/>
              </c:ext>
            </c:extLst>
          </c:dPt>
          <c:dPt>
            <c:idx val="8"/>
            <c:bubble3D val="0"/>
            <c:spPr>
              <a:solidFill>
                <a:schemeClr val="accent6"/>
              </a:solidFill>
              <a:ln>
                <a:noFill/>
              </a:ln>
            </c:spPr>
            <c:extLst>
              <c:ext xmlns:c16="http://schemas.microsoft.com/office/drawing/2014/chart" uri="{C3380CC4-5D6E-409C-BE32-E72D297353CC}">
                <c16:uniqueId val="{00000010-0E89-4515-81FC-A510D357E669}"/>
              </c:ext>
            </c:extLst>
          </c:dPt>
          <c:dPt>
            <c:idx val="9"/>
            <c:bubble3D val="0"/>
            <c:spPr>
              <a:gradFill flip="none" rotWithShape="1">
                <a:gsLst>
                  <a:gs pos="0">
                    <a:schemeClr val="accent6">
                      <a:lumMod val="50000"/>
                    </a:schemeClr>
                  </a:gs>
                  <a:gs pos="74000">
                    <a:schemeClr val="accent6"/>
                  </a:gs>
                  <a:gs pos="56000">
                    <a:schemeClr val="accent6"/>
                  </a:gs>
                  <a:gs pos="100000">
                    <a:schemeClr val="accent6"/>
                  </a:gs>
                </a:gsLst>
                <a:lin ang="10800000" scaled="1"/>
                <a:tileRect/>
              </a:gradFill>
              <a:ln>
                <a:noFill/>
              </a:ln>
            </c:spPr>
            <c:extLst>
              <c:ext xmlns:c16="http://schemas.microsoft.com/office/drawing/2014/chart" uri="{C3380CC4-5D6E-409C-BE32-E72D297353CC}">
                <c16:uniqueId val="{00000012-0E89-4515-81FC-A510D357E669}"/>
              </c:ext>
            </c:extLst>
          </c:dPt>
          <c:dPt>
            <c:idx val="10"/>
            <c:bubble3D val="0"/>
            <c:spPr>
              <a:solidFill>
                <a:schemeClr val="accent6">
                  <a:lumMod val="50000"/>
                </a:schemeClr>
              </a:solidFill>
              <a:ln>
                <a:noFill/>
              </a:ln>
            </c:spPr>
            <c:extLst>
              <c:ext xmlns:c16="http://schemas.microsoft.com/office/drawing/2014/chart" uri="{C3380CC4-5D6E-409C-BE32-E72D297353CC}">
                <c16:uniqueId val="{00000014-0E89-4515-81FC-A510D357E669}"/>
              </c:ext>
            </c:extLst>
          </c:dPt>
          <c:dPt>
            <c:idx val="11"/>
            <c:bubble3D val="0"/>
            <c:spPr>
              <a:noFill/>
              <a:ln>
                <a:noFill/>
              </a:ln>
            </c:spPr>
            <c:extLst>
              <c:ext xmlns:c16="http://schemas.microsoft.com/office/drawing/2014/chart" uri="{C3380CC4-5D6E-409C-BE32-E72D297353CC}">
                <c16:uniqueId val="{00000016-0E89-4515-81FC-A510D357E669}"/>
              </c:ext>
            </c:extLst>
          </c:dPt>
          <c:cat>
            <c:strLit>
              <c:ptCount val="12"/>
              <c:pt idx="0">
                <c:v>Tacho</c:v>
              </c:pt>
              <c:pt idx="1">
                <c:v>Bereich 1</c:v>
              </c:pt>
              <c:pt idx="2">
                <c:v>Bereich 2</c:v>
              </c:pt>
              <c:pt idx="3">
                <c:v>Bereich 3</c:v>
              </c:pt>
              <c:pt idx="4">
                <c:v>Bereich 4</c:v>
              </c:pt>
              <c:pt idx="5">
                <c:v>Bereich 5</c:v>
              </c:pt>
              <c:pt idx="6">
                <c:v>Bereich 6</c:v>
              </c:pt>
              <c:pt idx="7">
                <c:v>Bereich 7</c:v>
              </c:pt>
              <c:pt idx="8">
                <c:v>Bereich 8</c:v>
              </c:pt>
              <c:pt idx="9">
                <c:v>Bereich 9</c:v>
              </c:pt>
              <c:pt idx="10">
                <c:v>Bereich 10</c:v>
              </c:pt>
              <c:pt idx="11">
                <c:v>Leer</c:v>
              </c:pt>
            </c:strLit>
          </c:cat>
          <c:val>
            <c:numLit>
              <c:formatCode>General</c:formatCode>
              <c:ptCount val="12"/>
              <c:pt idx="1">
                <c:v>0.1</c:v>
              </c:pt>
              <c:pt idx="2">
                <c:v>0.1</c:v>
              </c:pt>
              <c:pt idx="3">
                <c:v>0.1</c:v>
              </c:pt>
              <c:pt idx="4">
                <c:v>0.1</c:v>
              </c:pt>
              <c:pt idx="5">
                <c:v>0.1</c:v>
              </c:pt>
              <c:pt idx="6">
                <c:v>0.1</c:v>
              </c:pt>
              <c:pt idx="7">
                <c:v>0.1</c:v>
              </c:pt>
              <c:pt idx="8">
                <c:v>0.1</c:v>
              </c:pt>
              <c:pt idx="9">
                <c:v>0.1</c:v>
              </c:pt>
              <c:pt idx="10">
                <c:v>0.1</c:v>
              </c:pt>
              <c:pt idx="11">
                <c:v>1</c:v>
              </c:pt>
            </c:numLit>
          </c:val>
          <c:extLst>
            <c:ext xmlns:c16="http://schemas.microsoft.com/office/drawing/2014/chart" uri="{C3380CC4-5D6E-409C-BE32-E72D297353CC}">
              <c16:uniqueId val="{00000017-0E89-4515-81FC-A510D357E669}"/>
            </c:ext>
          </c:extLst>
        </c:ser>
        <c:dLbls>
          <c:showLegendKey val="0"/>
          <c:showVal val="0"/>
          <c:showCatName val="0"/>
          <c:showSerName val="0"/>
          <c:showPercent val="0"/>
          <c:showBubbleSize val="0"/>
          <c:showLeaderLines val="1"/>
        </c:dLbls>
        <c:firstSliceAng val="270"/>
        <c:holeSize val="40"/>
      </c:doughnutChart>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ln>
      <a:noFill/>
    </a:ln>
  </c:spPr>
  <c:txPr>
    <a:bodyPr/>
    <a:lstStyle/>
    <a:p>
      <a:pPr>
        <a:defRPr/>
      </a:pPr>
      <a:endParaRPr lang="de-DE"/>
    </a:p>
  </c:txPr>
  <c:printSettings>
    <c:headerFooter/>
    <c:pageMargins b="0.78740157499999996" l="0.7" r="0.7" t="0.78740157499999996" header="0.3" footer="0.3"/>
    <c:pageSetup/>
  </c:printSettings>
  <c:userShapes r:id="rId1"/>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12A-432B-90D6-68A21779BD14}"/>
              </c:ext>
            </c:extLst>
          </c:dPt>
          <c:dPt>
            <c:idx val="1"/>
            <c:bubble3D val="0"/>
            <c:spPr>
              <a:noFill/>
              <a:ln w="19050">
                <a:noFill/>
              </a:ln>
              <a:effectLst/>
            </c:spPr>
            <c:extLst>
              <c:ext xmlns:c16="http://schemas.microsoft.com/office/drawing/2014/chart" uri="{C3380CC4-5D6E-409C-BE32-E72D297353CC}">
                <c16:uniqueId val="{00000003-712A-432B-90D6-68A21779BD14}"/>
              </c:ext>
            </c:extLst>
          </c:dPt>
          <c:dPt>
            <c:idx val="2"/>
            <c:bubble3D val="0"/>
            <c:spPr>
              <a:solidFill>
                <a:schemeClr val="tx1"/>
              </a:solidFill>
              <a:ln w="31750">
                <a:solidFill>
                  <a:sysClr val="windowText" lastClr="000000"/>
                </a:solidFill>
              </a:ln>
              <a:effectLst/>
            </c:spPr>
            <c:extLst>
              <c:ext xmlns:c16="http://schemas.microsoft.com/office/drawing/2014/chart" uri="{C3380CC4-5D6E-409C-BE32-E72D297353CC}">
                <c16:uniqueId val="{00000005-712A-432B-90D6-68A21779BD14}"/>
              </c:ext>
            </c:extLst>
          </c:dPt>
          <c:dPt>
            <c:idx val="3"/>
            <c:bubble3D val="0"/>
            <c:spPr>
              <a:noFill/>
              <a:ln w="19050">
                <a:noFill/>
              </a:ln>
              <a:effectLst/>
            </c:spPr>
            <c:extLst>
              <c:ext xmlns:c16="http://schemas.microsoft.com/office/drawing/2014/chart" uri="{C3380CC4-5D6E-409C-BE32-E72D297353CC}">
                <c16:uniqueId val="{00000007-712A-432B-90D6-68A21779BD14}"/>
              </c:ext>
            </c:extLst>
          </c:dPt>
          <c:cat>
            <c:strRef>
              <c:f>'Drop Down Abfallsäcke'!$A$45:$A$48</c:f>
              <c:strCache>
                <c:ptCount val="4"/>
                <c:pt idx="0">
                  <c:v>Nadel</c:v>
                </c:pt>
                <c:pt idx="1">
                  <c:v>Wert</c:v>
                </c:pt>
                <c:pt idx="2">
                  <c:v>Breite</c:v>
                </c:pt>
                <c:pt idx="3">
                  <c:v>Ende</c:v>
                </c:pt>
              </c:strCache>
            </c:strRef>
          </c:cat>
          <c:val>
            <c:numRef>
              <c:f>'Drop Down Abfallsäcke'!$B$45:$B$48</c:f>
              <c:numCache>
                <c:formatCode>0.00%</c:formatCode>
                <c:ptCount val="4"/>
                <c:pt idx="1">
                  <c:v>2.3076923076923078E-2</c:v>
                </c:pt>
                <c:pt idx="2">
                  <c:v>5.0000000000000001E-3</c:v>
                </c:pt>
                <c:pt idx="3">
                  <c:v>1.9719230769230771</c:v>
                </c:pt>
              </c:numCache>
            </c:numRef>
          </c:val>
          <c:extLst>
            <c:ext xmlns:c16="http://schemas.microsoft.com/office/drawing/2014/chart" uri="{C3380CC4-5D6E-409C-BE32-E72D297353CC}">
              <c16:uniqueId val="{00000008-712A-432B-90D6-68A21779BD14}"/>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svg"/><Relationship Id="rId2" Type="http://schemas.openxmlformats.org/officeDocument/2006/relationships/image" Target="../media/image1.png"/><Relationship Id="rId1" Type="http://schemas.openxmlformats.org/officeDocument/2006/relationships/chart" Target="../charts/chart1.xml"/><Relationship Id="rId6" Type="http://schemas.openxmlformats.org/officeDocument/2006/relationships/image" Target="../media/image3.png"/><Relationship Id="rId5" Type="http://schemas.openxmlformats.org/officeDocument/2006/relationships/chart" Target="../charts/chart3.xml"/><Relationship Id="rId4"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image" Target="../media/image4.jpg"/></Relationships>
</file>

<file path=xl/drawings/_rels/drawing4.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6.png"/><Relationship Id="rId1" Type="http://schemas.openxmlformats.org/officeDocument/2006/relationships/image" Target="../media/image5.png"/><Relationship Id="rId5" Type="http://schemas.openxmlformats.org/officeDocument/2006/relationships/image" Target="../media/image9.jpg"/><Relationship Id="rId4" Type="http://schemas.openxmlformats.org/officeDocument/2006/relationships/image" Target="../media/image8.png"/></Relationships>
</file>

<file path=xl/drawings/_rels/drawing5.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5" Type="http://schemas.openxmlformats.org/officeDocument/2006/relationships/chart" Target="../charts/chart8.xml"/><Relationship Id="rId4" Type="http://schemas.openxmlformats.org/officeDocument/2006/relationships/chart" Target="../charts/chart7.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chart" Target="../charts/chart14.xml"/><Relationship Id="rId5" Type="http://schemas.openxmlformats.org/officeDocument/2006/relationships/chart" Target="../charts/chart13.xml"/><Relationship Id="rId4" Type="http://schemas.openxmlformats.org/officeDocument/2006/relationships/chart" Target="../charts/chart12.xml"/></Relationships>
</file>

<file path=xl/drawings/_rels/drawing11.xml.rels><?xml version="1.0" encoding="UTF-8" standalone="yes"?>
<Relationships xmlns="http://schemas.openxmlformats.org/package/2006/relationships"><Relationship Id="rId8" Type="http://schemas.openxmlformats.org/officeDocument/2006/relationships/chart" Target="../charts/chart22.xml"/><Relationship Id="rId13" Type="http://schemas.openxmlformats.org/officeDocument/2006/relationships/chart" Target="../charts/chart27.xml"/><Relationship Id="rId3" Type="http://schemas.openxmlformats.org/officeDocument/2006/relationships/chart" Target="../charts/chart17.xml"/><Relationship Id="rId7" Type="http://schemas.openxmlformats.org/officeDocument/2006/relationships/chart" Target="../charts/chart21.xml"/><Relationship Id="rId12" Type="http://schemas.openxmlformats.org/officeDocument/2006/relationships/chart" Target="../charts/chart26.xml"/><Relationship Id="rId2" Type="http://schemas.openxmlformats.org/officeDocument/2006/relationships/chart" Target="../charts/chart16.xml"/><Relationship Id="rId16" Type="http://schemas.openxmlformats.org/officeDocument/2006/relationships/chart" Target="../charts/chart30.xml"/><Relationship Id="rId1" Type="http://schemas.openxmlformats.org/officeDocument/2006/relationships/chart" Target="../charts/chart15.xml"/><Relationship Id="rId6" Type="http://schemas.openxmlformats.org/officeDocument/2006/relationships/chart" Target="../charts/chart20.xml"/><Relationship Id="rId11" Type="http://schemas.openxmlformats.org/officeDocument/2006/relationships/chart" Target="../charts/chart25.xml"/><Relationship Id="rId5" Type="http://schemas.openxmlformats.org/officeDocument/2006/relationships/chart" Target="../charts/chart19.xml"/><Relationship Id="rId15" Type="http://schemas.openxmlformats.org/officeDocument/2006/relationships/chart" Target="../charts/chart29.xml"/><Relationship Id="rId10" Type="http://schemas.openxmlformats.org/officeDocument/2006/relationships/chart" Target="../charts/chart24.xml"/><Relationship Id="rId4" Type="http://schemas.openxmlformats.org/officeDocument/2006/relationships/chart" Target="../charts/chart18.xml"/><Relationship Id="rId9" Type="http://schemas.openxmlformats.org/officeDocument/2006/relationships/chart" Target="../charts/chart23.xml"/><Relationship Id="rId14" Type="http://schemas.openxmlformats.org/officeDocument/2006/relationships/chart" Target="../charts/chart28.xml"/></Relationships>
</file>

<file path=xl/drawings/_rels/drawing19.xml.rels><?xml version="1.0" encoding="UTF-8" standalone="yes"?>
<Relationships xmlns="http://schemas.openxmlformats.org/package/2006/relationships"><Relationship Id="rId8" Type="http://schemas.openxmlformats.org/officeDocument/2006/relationships/chart" Target="../charts/chart38.xml"/><Relationship Id="rId3" Type="http://schemas.openxmlformats.org/officeDocument/2006/relationships/chart" Target="../charts/chart33.xml"/><Relationship Id="rId7" Type="http://schemas.openxmlformats.org/officeDocument/2006/relationships/chart" Target="../charts/chart37.xml"/><Relationship Id="rId2" Type="http://schemas.openxmlformats.org/officeDocument/2006/relationships/chart" Target="../charts/chart32.xml"/><Relationship Id="rId1" Type="http://schemas.openxmlformats.org/officeDocument/2006/relationships/chart" Target="../charts/chart31.xml"/><Relationship Id="rId6" Type="http://schemas.openxmlformats.org/officeDocument/2006/relationships/chart" Target="../charts/chart36.xml"/><Relationship Id="rId5" Type="http://schemas.openxmlformats.org/officeDocument/2006/relationships/chart" Target="../charts/chart35.xml"/><Relationship Id="rId10" Type="http://schemas.openxmlformats.org/officeDocument/2006/relationships/chart" Target="../charts/chart40.xml"/><Relationship Id="rId4" Type="http://schemas.openxmlformats.org/officeDocument/2006/relationships/chart" Target="../charts/chart34.xml"/><Relationship Id="rId9" Type="http://schemas.openxmlformats.org/officeDocument/2006/relationships/chart" Target="../charts/chart39.xml"/></Relationships>
</file>

<file path=xl/drawings/_rels/drawing25.xml.rels><?xml version="1.0" encoding="UTF-8" standalone="yes"?>
<Relationships xmlns="http://schemas.openxmlformats.org/package/2006/relationships"><Relationship Id="rId8" Type="http://schemas.openxmlformats.org/officeDocument/2006/relationships/chart" Target="../charts/chart48.xml"/><Relationship Id="rId3" Type="http://schemas.openxmlformats.org/officeDocument/2006/relationships/chart" Target="../charts/chart43.xml"/><Relationship Id="rId7" Type="http://schemas.openxmlformats.org/officeDocument/2006/relationships/chart" Target="../charts/chart47.xml"/><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4" Type="http://schemas.openxmlformats.org/officeDocument/2006/relationships/chart" Target="../charts/chart44.xml"/></Relationships>
</file>

<file path=xl/drawings/_rels/drawing30.xml.rels><?xml version="1.0" encoding="UTF-8" standalone="yes"?>
<Relationships xmlns="http://schemas.openxmlformats.org/package/2006/relationships"><Relationship Id="rId8" Type="http://schemas.openxmlformats.org/officeDocument/2006/relationships/chart" Target="../charts/chart56.xml"/><Relationship Id="rId3" Type="http://schemas.openxmlformats.org/officeDocument/2006/relationships/chart" Target="../charts/chart51.xml"/><Relationship Id="rId7" Type="http://schemas.openxmlformats.org/officeDocument/2006/relationships/chart" Target="../charts/chart55.xml"/><Relationship Id="rId2" Type="http://schemas.openxmlformats.org/officeDocument/2006/relationships/chart" Target="../charts/chart50.xml"/><Relationship Id="rId1" Type="http://schemas.openxmlformats.org/officeDocument/2006/relationships/chart" Target="../charts/chart49.xml"/><Relationship Id="rId6" Type="http://schemas.openxmlformats.org/officeDocument/2006/relationships/chart" Target="../charts/chart54.xml"/><Relationship Id="rId5" Type="http://schemas.openxmlformats.org/officeDocument/2006/relationships/chart" Target="../charts/chart53.xml"/><Relationship Id="rId4" Type="http://schemas.openxmlformats.org/officeDocument/2006/relationships/chart" Target="../charts/chart52.xml"/></Relationships>
</file>

<file path=xl/drawings/_rels/drawing35.xml.rels><?xml version="1.0" encoding="UTF-8" standalone="yes"?>
<Relationships xmlns="http://schemas.openxmlformats.org/package/2006/relationships"><Relationship Id="rId8" Type="http://schemas.openxmlformats.org/officeDocument/2006/relationships/chart" Target="../charts/chart64.xml"/><Relationship Id="rId3" Type="http://schemas.openxmlformats.org/officeDocument/2006/relationships/chart" Target="../charts/chart59.xml"/><Relationship Id="rId7" Type="http://schemas.openxmlformats.org/officeDocument/2006/relationships/chart" Target="../charts/chart63.xml"/><Relationship Id="rId12" Type="http://schemas.openxmlformats.org/officeDocument/2006/relationships/chart" Target="../charts/chart68.xml"/><Relationship Id="rId2" Type="http://schemas.openxmlformats.org/officeDocument/2006/relationships/chart" Target="../charts/chart58.xml"/><Relationship Id="rId1" Type="http://schemas.openxmlformats.org/officeDocument/2006/relationships/chart" Target="../charts/chart57.xml"/><Relationship Id="rId6" Type="http://schemas.openxmlformats.org/officeDocument/2006/relationships/chart" Target="../charts/chart62.xml"/><Relationship Id="rId11" Type="http://schemas.openxmlformats.org/officeDocument/2006/relationships/chart" Target="../charts/chart67.xml"/><Relationship Id="rId5" Type="http://schemas.openxmlformats.org/officeDocument/2006/relationships/chart" Target="../charts/chart61.xml"/><Relationship Id="rId10" Type="http://schemas.openxmlformats.org/officeDocument/2006/relationships/chart" Target="../charts/chart66.xml"/><Relationship Id="rId4" Type="http://schemas.openxmlformats.org/officeDocument/2006/relationships/chart" Target="../charts/chart60.xml"/><Relationship Id="rId9" Type="http://schemas.openxmlformats.org/officeDocument/2006/relationships/chart" Target="../charts/chart65.xml"/></Relationships>
</file>

<file path=xl/drawings/drawing1.xml><?xml version="1.0" encoding="utf-8"?>
<xdr:wsDr xmlns:xdr="http://schemas.openxmlformats.org/drawingml/2006/spreadsheetDrawing" xmlns:a="http://schemas.openxmlformats.org/drawingml/2006/main">
  <xdr:twoCellAnchor>
    <xdr:from>
      <xdr:col>0</xdr:col>
      <xdr:colOff>2005849</xdr:colOff>
      <xdr:row>51</xdr:row>
      <xdr:rowOff>156883</xdr:rowOff>
    </xdr:from>
    <xdr:to>
      <xdr:col>2</xdr:col>
      <xdr:colOff>1546409</xdr:colOff>
      <xdr:row>66</xdr:row>
      <xdr:rowOff>145677</xdr:rowOff>
    </xdr:to>
    <xdr:graphicFrame macro="">
      <xdr:nvGraphicFramePr>
        <xdr:cNvPr id="18" name="Diagramm 17">
          <a:extLst>
            <a:ext uri="{FF2B5EF4-FFF2-40B4-BE49-F238E27FC236}">
              <a16:creationId xmlns:a16="http://schemas.microsoft.com/office/drawing/2014/main" id="{B053E41F-2FE0-4192-885D-185D574085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187002</xdr:colOff>
      <xdr:row>0</xdr:row>
      <xdr:rowOff>1186291</xdr:rowOff>
    </xdr:from>
    <xdr:to>
      <xdr:col>4</xdr:col>
      <xdr:colOff>1235643</xdr:colOff>
      <xdr:row>0</xdr:row>
      <xdr:rowOff>2669468</xdr:rowOff>
    </xdr:to>
    <xdr:grpSp>
      <xdr:nvGrpSpPr>
        <xdr:cNvPr id="9" name="Gruppieren 8">
          <a:extLst>
            <a:ext uri="{FF2B5EF4-FFF2-40B4-BE49-F238E27FC236}">
              <a16:creationId xmlns:a16="http://schemas.microsoft.com/office/drawing/2014/main" id="{327A06A1-5C32-47CE-88B0-498588F3A5B2}"/>
            </a:ext>
          </a:extLst>
        </xdr:cNvPr>
        <xdr:cNvGrpSpPr/>
      </xdr:nvGrpSpPr>
      <xdr:grpSpPr>
        <a:xfrm>
          <a:off x="2465675" y="1186291"/>
          <a:ext cx="7159295" cy="1483177"/>
          <a:chOff x="5916706" y="2409266"/>
          <a:chExt cx="7138147" cy="1255057"/>
        </a:xfrm>
      </xdr:grpSpPr>
      <xdr:sp macro="" textlink="">
        <xdr:nvSpPr>
          <xdr:cNvPr id="10" name="Rechteck: abgerundete Ecken 9">
            <a:extLst>
              <a:ext uri="{FF2B5EF4-FFF2-40B4-BE49-F238E27FC236}">
                <a16:creationId xmlns:a16="http://schemas.microsoft.com/office/drawing/2014/main" id="{9F159B6D-F95D-BCDD-70C6-95510B4DD9F0}"/>
              </a:ext>
            </a:extLst>
          </xdr:cNvPr>
          <xdr:cNvSpPr/>
        </xdr:nvSpPr>
        <xdr:spPr>
          <a:xfrm>
            <a:off x="5916706" y="2409266"/>
            <a:ext cx="7138147" cy="907675"/>
          </a:xfrm>
          <a:prstGeom prst="roundRect">
            <a:avLst>
              <a:gd name="adj" fmla="val 50000"/>
            </a:avLst>
          </a:prstGeom>
          <a:solidFill>
            <a:srgbClr val="009FE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de-DE" sz="4000">
                <a:latin typeface="Mulish Black" pitchFamily="2" charset="0"/>
              </a:rPr>
              <a:t>Checkliste Nachhaltigkeit </a:t>
            </a:r>
          </a:p>
        </xdr:txBody>
      </xdr:sp>
      <xdr:sp macro="" textlink="">
        <xdr:nvSpPr>
          <xdr:cNvPr id="11" name="Rechteck: abgerundete Ecken 10">
            <a:extLst>
              <a:ext uri="{FF2B5EF4-FFF2-40B4-BE49-F238E27FC236}">
                <a16:creationId xmlns:a16="http://schemas.microsoft.com/office/drawing/2014/main" id="{9BAD0D88-C629-91E4-E05A-B032CC4F53CB}"/>
              </a:ext>
            </a:extLst>
          </xdr:cNvPr>
          <xdr:cNvSpPr/>
        </xdr:nvSpPr>
        <xdr:spPr>
          <a:xfrm>
            <a:off x="7695834" y="3256429"/>
            <a:ext cx="3579889" cy="407894"/>
          </a:xfrm>
          <a:prstGeom prst="roundRect">
            <a:avLst>
              <a:gd name="adj" fmla="val 50000"/>
            </a:avLst>
          </a:prstGeom>
          <a:solidFill>
            <a:srgbClr val="00395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de-DE" sz="2000">
                <a:latin typeface="Mulish" pitchFamily="2" charset="0"/>
              </a:rPr>
              <a:t>in Reinigung &amp; Hygiene</a:t>
            </a:r>
          </a:p>
        </xdr:txBody>
      </xdr:sp>
    </xdr:grpSp>
    <xdr:clientData/>
  </xdr:twoCellAnchor>
  <xdr:twoCellAnchor>
    <xdr:from>
      <xdr:col>1</xdr:col>
      <xdr:colOff>102787</xdr:colOff>
      <xdr:row>9</xdr:row>
      <xdr:rowOff>30616</xdr:rowOff>
    </xdr:from>
    <xdr:to>
      <xdr:col>2</xdr:col>
      <xdr:colOff>2225803</xdr:colOff>
      <xdr:row>10</xdr:row>
      <xdr:rowOff>152154</xdr:rowOff>
    </xdr:to>
    <xdr:grpSp>
      <xdr:nvGrpSpPr>
        <xdr:cNvPr id="13" name="Gruppieren 12">
          <a:extLst>
            <a:ext uri="{FF2B5EF4-FFF2-40B4-BE49-F238E27FC236}">
              <a16:creationId xmlns:a16="http://schemas.microsoft.com/office/drawing/2014/main" id="{F320F3A5-2E22-450C-A36F-11CE95DE664C}"/>
            </a:ext>
          </a:extLst>
        </xdr:cNvPr>
        <xdr:cNvGrpSpPr/>
      </xdr:nvGrpSpPr>
      <xdr:grpSpPr>
        <a:xfrm>
          <a:off x="2381460" y="4485385"/>
          <a:ext cx="4211189" cy="312038"/>
          <a:chOff x="2799136" y="2857190"/>
          <a:chExt cx="4189291" cy="312038"/>
        </a:xfrm>
      </xdr:grpSpPr>
      <xdr:sp macro="" textlink="">
        <xdr:nvSpPr>
          <xdr:cNvPr id="14" name="Rechteck 13">
            <a:extLst>
              <a:ext uri="{FF2B5EF4-FFF2-40B4-BE49-F238E27FC236}">
                <a16:creationId xmlns:a16="http://schemas.microsoft.com/office/drawing/2014/main" id="{CF14AFC5-EFB0-982F-FB52-3F8B9535954D}"/>
              </a:ext>
            </a:extLst>
          </xdr:cNvPr>
          <xdr:cNvSpPr/>
        </xdr:nvSpPr>
        <xdr:spPr>
          <a:xfrm>
            <a:off x="2799136" y="2857190"/>
            <a:ext cx="4189291" cy="312038"/>
          </a:xfrm>
          <a:prstGeom prst="rect">
            <a:avLst/>
          </a:prstGeom>
          <a:solidFill>
            <a:schemeClr val="bg1">
              <a:lumMod val="85000"/>
            </a:schemeClr>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r"/>
            <a:r>
              <a:rPr lang="de-DE" sz="1100">
                <a:solidFill>
                  <a:srgbClr val="003959"/>
                </a:solidFill>
                <a:latin typeface="Mulish" pitchFamily="2" charset="0"/>
              </a:rPr>
              <a:t>Graues Feld = Drop-Down Menü zur Auswahl der Antwort </a:t>
            </a:r>
            <a:r>
              <a:rPr lang="de-DE" sz="1100">
                <a:solidFill>
                  <a:schemeClr val="bg1">
                    <a:lumMod val="85000"/>
                  </a:schemeClr>
                </a:solidFill>
                <a:latin typeface="Mulish" pitchFamily="2" charset="0"/>
              </a:rPr>
              <a:t>.</a:t>
            </a:r>
            <a:r>
              <a:rPr lang="de-DE" sz="1100">
                <a:solidFill>
                  <a:srgbClr val="003959"/>
                </a:solidFill>
                <a:latin typeface="Mulish" pitchFamily="2" charset="0"/>
              </a:rPr>
              <a:t> </a:t>
            </a:r>
            <a:r>
              <a:rPr lang="de-DE" sz="1100" baseline="0">
                <a:solidFill>
                  <a:srgbClr val="003959"/>
                </a:solidFill>
                <a:latin typeface="Mulish" pitchFamily="2" charset="0"/>
              </a:rPr>
              <a:t> </a:t>
            </a:r>
            <a:endParaRPr lang="de-DE" sz="1100">
              <a:solidFill>
                <a:srgbClr val="003959"/>
              </a:solidFill>
              <a:latin typeface="Mulish" pitchFamily="2" charset="0"/>
            </a:endParaRPr>
          </a:p>
        </xdr:txBody>
      </xdr:sp>
      <xdr:pic>
        <xdr:nvPicPr>
          <xdr:cNvPr id="15" name="Grafik 14" descr="Informationen Silhouette">
            <a:extLst>
              <a:ext uri="{FF2B5EF4-FFF2-40B4-BE49-F238E27FC236}">
                <a16:creationId xmlns:a16="http://schemas.microsoft.com/office/drawing/2014/main" id="{141E96B7-A2F2-F5BA-779E-7E31AF4A76E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808521" y="2861897"/>
            <a:ext cx="301015" cy="298671"/>
          </a:xfrm>
          <a:prstGeom prst="rect">
            <a:avLst/>
          </a:prstGeom>
        </xdr:spPr>
      </xdr:pic>
    </xdr:grpSp>
    <xdr:clientData/>
  </xdr:twoCellAnchor>
  <xdr:twoCellAnchor>
    <xdr:from>
      <xdr:col>0</xdr:col>
      <xdr:colOff>2265943</xdr:colOff>
      <xdr:row>51</xdr:row>
      <xdr:rowOff>39238</xdr:rowOff>
    </xdr:from>
    <xdr:to>
      <xdr:col>5</xdr:col>
      <xdr:colOff>19050</xdr:colOff>
      <xdr:row>60</xdr:row>
      <xdr:rowOff>66675</xdr:rowOff>
    </xdr:to>
    <xdr:sp macro="" textlink="">
      <xdr:nvSpPr>
        <xdr:cNvPr id="17" name="Rechteck 16">
          <a:extLst>
            <a:ext uri="{FF2B5EF4-FFF2-40B4-BE49-F238E27FC236}">
              <a16:creationId xmlns:a16="http://schemas.microsoft.com/office/drawing/2014/main" id="{6AED5EC4-0E45-720A-9E5C-20480608B382}"/>
            </a:ext>
          </a:extLst>
        </xdr:cNvPr>
        <xdr:cNvSpPr/>
      </xdr:nvSpPr>
      <xdr:spPr>
        <a:xfrm>
          <a:off x="2265943" y="12078838"/>
          <a:ext cx="7506707" cy="1741937"/>
        </a:xfrm>
        <a:prstGeom prst="rect">
          <a:avLst/>
        </a:prstGeom>
        <a:noFill/>
        <a:ln w="6350">
          <a:solidFill>
            <a:srgbClr val="0039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1006042</xdr:colOff>
      <xdr:row>54</xdr:row>
      <xdr:rowOff>14784</xdr:rowOff>
    </xdr:from>
    <xdr:to>
      <xdr:col>7</xdr:col>
      <xdr:colOff>169649</xdr:colOff>
      <xdr:row>68</xdr:row>
      <xdr:rowOff>86068</xdr:rowOff>
    </xdr:to>
    <xdr:sp macro="" textlink="">
      <xdr:nvSpPr>
        <xdr:cNvPr id="12" name="Ellipse 11">
          <a:extLst>
            <a:ext uri="{FF2B5EF4-FFF2-40B4-BE49-F238E27FC236}">
              <a16:creationId xmlns:a16="http://schemas.microsoft.com/office/drawing/2014/main" id="{F5E094C9-0919-4D5F-BB7F-B14CCD549768}"/>
            </a:ext>
          </a:extLst>
        </xdr:cNvPr>
        <xdr:cNvSpPr>
          <a:spLocks noChangeAspect="1"/>
        </xdr:cNvSpPr>
      </xdr:nvSpPr>
      <xdr:spPr>
        <a:xfrm rot="21187294">
          <a:off x="7942483" y="14347108"/>
          <a:ext cx="2738284" cy="2738284"/>
        </a:xfrm>
        <a:prstGeom prst="ellipse">
          <a:avLst/>
        </a:prstGeom>
        <a:solidFill>
          <a:srgbClr val="4AC0E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wrap="square" lIns="0" tIns="0" rIns="0" bIns="0" rtlCol="0" anchor="ctr" anchorCtr="0"/>
        <a:lstStyle/>
        <a:p>
          <a:pPr algn="ctr"/>
          <a:r>
            <a:rPr lang="de-DE" sz="1800">
              <a:latin typeface="Mulish Black" pitchFamily="2" charset="0"/>
            </a:rPr>
            <a:t>Jetzt</a:t>
          </a:r>
          <a:r>
            <a:rPr lang="de-DE" sz="1800" baseline="0">
              <a:latin typeface="Mulish Black" pitchFamily="2" charset="0"/>
            </a:rPr>
            <a:t> </a:t>
          </a:r>
        </a:p>
        <a:p>
          <a:pPr algn="ctr"/>
          <a:r>
            <a:rPr lang="de-DE" sz="1800" baseline="0">
              <a:latin typeface="Mulish Black" pitchFamily="2" charset="0"/>
            </a:rPr>
            <a:t>Beratungstermin vereinbaren!</a:t>
          </a:r>
        </a:p>
        <a:p>
          <a:pPr algn="ctr"/>
          <a:endParaRPr lang="de-DE" sz="800" baseline="0">
            <a:latin typeface="Mulish Black" pitchFamily="2"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lang="de-DE" sz="1800">
              <a:solidFill>
                <a:schemeClr val="lt1"/>
              </a:solidFill>
              <a:effectLst/>
              <a:latin typeface="+mn-lt"/>
              <a:ea typeface="+mn-ea"/>
              <a:cs typeface="+mn-cs"/>
            </a:rPr>
            <a:t>Und tiefer in Nachhaltigkeit einsteigen.</a:t>
          </a:r>
          <a:endParaRPr lang="de-DE" sz="1800">
            <a:effectLst/>
          </a:endParaRPr>
        </a:p>
      </xdr:txBody>
    </xdr:sp>
    <xdr:clientData/>
  </xdr:twoCellAnchor>
  <xdr:twoCellAnchor>
    <xdr:from>
      <xdr:col>0</xdr:col>
      <xdr:colOff>1680883</xdr:colOff>
      <xdr:row>51</xdr:row>
      <xdr:rowOff>168089</xdr:rowOff>
    </xdr:from>
    <xdr:to>
      <xdr:col>2</xdr:col>
      <xdr:colOff>1893547</xdr:colOff>
      <xdr:row>66</xdr:row>
      <xdr:rowOff>168089</xdr:rowOff>
    </xdr:to>
    <xdr:graphicFrame macro="">
      <xdr:nvGraphicFramePr>
        <xdr:cNvPr id="19" name="Diagramm 18">
          <a:extLst>
            <a:ext uri="{FF2B5EF4-FFF2-40B4-BE49-F238E27FC236}">
              <a16:creationId xmlns:a16="http://schemas.microsoft.com/office/drawing/2014/main" id="{929E0440-C1AA-4357-9984-D79D3600BD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1658471</xdr:colOff>
      <xdr:row>51</xdr:row>
      <xdr:rowOff>78442</xdr:rowOff>
    </xdr:from>
    <xdr:to>
      <xdr:col>2</xdr:col>
      <xdr:colOff>1871135</xdr:colOff>
      <xdr:row>66</xdr:row>
      <xdr:rowOff>78442</xdr:rowOff>
    </xdr:to>
    <xdr:graphicFrame macro="">
      <xdr:nvGraphicFramePr>
        <xdr:cNvPr id="20" name="Diagramm 19">
          <a:extLst>
            <a:ext uri="{FF2B5EF4-FFF2-40B4-BE49-F238E27FC236}">
              <a16:creationId xmlns:a16="http://schemas.microsoft.com/office/drawing/2014/main" id="{6A205892-32FD-40DE-816B-755BE5D315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2218763</xdr:colOff>
      <xdr:row>60</xdr:row>
      <xdr:rowOff>56029</xdr:rowOff>
    </xdr:from>
    <xdr:to>
      <xdr:col>3</xdr:col>
      <xdr:colOff>358587</xdr:colOff>
      <xdr:row>62</xdr:row>
      <xdr:rowOff>100852</xdr:rowOff>
    </xdr:to>
    <xdr:sp macro="" textlink="">
      <xdr:nvSpPr>
        <xdr:cNvPr id="2" name="Textfeld 1">
          <a:extLst>
            <a:ext uri="{FF2B5EF4-FFF2-40B4-BE49-F238E27FC236}">
              <a16:creationId xmlns:a16="http://schemas.microsoft.com/office/drawing/2014/main" id="{5FE9CA95-DAD8-93A4-D639-9015388C7D19}"/>
            </a:ext>
          </a:extLst>
        </xdr:cNvPr>
        <xdr:cNvSpPr txBox="1"/>
      </xdr:nvSpPr>
      <xdr:spPr>
        <a:xfrm>
          <a:off x="2218763" y="15688235"/>
          <a:ext cx="5076265" cy="4258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000" b="0" i="0" u="none" strike="noStrike">
              <a:solidFill>
                <a:schemeClr val="dk1"/>
              </a:solidFill>
              <a:effectLst/>
              <a:latin typeface="Mulish" pitchFamily="2" charset="0"/>
              <a:ea typeface="+mn-ea"/>
              <a:cs typeface="+mn-cs"/>
            </a:rPr>
            <a:t>*Hinweis: Der Status Quo bewertet hier nicht einen Grad der Nachhaltigkeit.</a:t>
          </a:r>
          <a:r>
            <a:rPr lang="de-DE" sz="1000">
              <a:latin typeface="Mulish" pitchFamily="2" charset="0"/>
            </a:rPr>
            <a:t> </a:t>
          </a:r>
        </a:p>
      </xdr:txBody>
    </xdr:sp>
    <xdr:clientData/>
  </xdr:twoCellAnchor>
  <xdr:twoCellAnchor editAs="oneCell">
    <xdr:from>
      <xdr:col>4</xdr:col>
      <xdr:colOff>408794</xdr:colOff>
      <xdr:row>0</xdr:row>
      <xdr:rowOff>365821</xdr:rowOff>
    </xdr:from>
    <xdr:to>
      <xdr:col>5</xdr:col>
      <xdr:colOff>2627</xdr:colOff>
      <xdr:row>0</xdr:row>
      <xdr:rowOff>943604</xdr:rowOff>
    </xdr:to>
    <xdr:pic>
      <xdr:nvPicPr>
        <xdr:cNvPr id="4" name="Grafik 3">
          <a:extLst>
            <a:ext uri="{FF2B5EF4-FFF2-40B4-BE49-F238E27FC236}">
              <a16:creationId xmlns:a16="http://schemas.microsoft.com/office/drawing/2014/main" id="{0838EDDC-3625-3C6A-270B-E8BB437AD31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798121" y="365821"/>
          <a:ext cx="963968" cy="577783"/>
        </a:xfrm>
        <a:prstGeom prst="rect">
          <a:avLst/>
        </a:prstGeom>
      </xdr:spPr>
    </xdr:pic>
    <xdr:clientData/>
  </xdr:twoCellAnchor>
</xdr:wsDr>
</file>

<file path=xl/drawings/drawing2.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xml><?xml version="1.0" encoding="utf-8"?>
<xdr:wsDr xmlns:xdr="http://schemas.openxmlformats.org/drawingml/2006/spreadsheetDrawing" xmlns:a="http://schemas.openxmlformats.org/drawingml/2006/main">
  <xdr:twoCellAnchor editAs="oneCell">
    <xdr:from>
      <xdr:col>1</xdr:col>
      <xdr:colOff>229961</xdr:colOff>
      <xdr:row>2</xdr:row>
      <xdr:rowOff>108856</xdr:rowOff>
    </xdr:from>
    <xdr:to>
      <xdr:col>10</xdr:col>
      <xdr:colOff>483961</xdr:colOff>
      <xdr:row>55</xdr:row>
      <xdr:rowOff>70756</xdr:rowOff>
    </xdr:to>
    <xdr:pic>
      <xdr:nvPicPr>
        <xdr:cNvPr id="3" name="Grafik 2">
          <a:extLst>
            <a:ext uri="{FF2B5EF4-FFF2-40B4-BE49-F238E27FC236}">
              <a16:creationId xmlns:a16="http://schemas.microsoft.com/office/drawing/2014/main" id="{8D153FD1-1266-C2CD-1244-690902629C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1961" y="489856"/>
          <a:ext cx="7112000" cy="10058400"/>
        </a:xfrm>
        <a:prstGeom prst="rect">
          <a:avLst/>
        </a:prstGeom>
        <a:ln w="6350">
          <a:solidFill>
            <a:schemeClr val="tx1"/>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350520</xdr:colOff>
      <xdr:row>0</xdr:row>
      <xdr:rowOff>129540</xdr:rowOff>
    </xdr:from>
    <xdr:to>
      <xdr:col>12</xdr:col>
      <xdr:colOff>411480</xdr:colOff>
      <xdr:row>44</xdr:row>
      <xdr:rowOff>57150</xdr:rowOff>
    </xdr:to>
    <xdr:sp macro="" textlink="">
      <xdr:nvSpPr>
        <xdr:cNvPr id="4" name="Scrollen: vertikal 3">
          <a:extLst>
            <a:ext uri="{FF2B5EF4-FFF2-40B4-BE49-F238E27FC236}">
              <a16:creationId xmlns:a16="http://schemas.microsoft.com/office/drawing/2014/main" id="{2F4DC671-B3C9-BBCB-A7E4-6970BBCCF234}"/>
            </a:ext>
          </a:extLst>
        </xdr:cNvPr>
        <xdr:cNvSpPr/>
      </xdr:nvSpPr>
      <xdr:spPr>
        <a:xfrm>
          <a:off x="350520" y="129540"/>
          <a:ext cx="9624060" cy="8719185"/>
        </a:xfrm>
        <a:prstGeom prst="verticalScroll">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editAs="oneCell">
    <xdr:from>
      <xdr:col>12</xdr:col>
      <xdr:colOff>0</xdr:colOff>
      <xdr:row>13</xdr:row>
      <xdr:rowOff>0</xdr:rowOff>
    </xdr:from>
    <xdr:to>
      <xdr:col>12</xdr:col>
      <xdr:colOff>304800</xdr:colOff>
      <xdr:row>14</xdr:row>
      <xdr:rowOff>121920</xdr:rowOff>
    </xdr:to>
    <xdr:sp macro="" textlink="">
      <xdr:nvSpPr>
        <xdr:cNvPr id="1025" name="AutoShape 1" descr="Startseite">
          <a:extLst>
            <a:ext uri="{FF2B5EF4-FFF2-40B4-BE49-F238E27FC236}">
              <a16:creationId xmlns:a16="http://schemas.microsoft.com/office/drawing/2014/main" id="{6378413C-A330-123B-50CF-2E44AF8C3256}"/>
            </a:ext>
          </a:extLst>
        </xdr:cNvPr>
        <xdr:cNvSpPr>
          <a:spLocks noChangeAspect="1" noChangeArrowheads="1"/>
        </xdr:cNvSpPr>
      </xdr:nvSpPr>
      <xdr:spPr bwMode="auto">
        <a:xfrm>
          <a:off x="9845040" y="27965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56</xdr:row>
      <xdr:rowOff>0</xdr:rowOff>
    </xdr:from>
    <xdr:to>
      <xdr:col>3</xdr:col>
      <xdr:colOff>304800</xdr:colOff>
      <xdr:row>57</xdr:row>
      <xdr:rowOff>121920</xdr:rowOff>
    </xdr:to>
    <xdr:sp macro="" textlink="">
      <xdr:nvSpPr>
        <xdr:cNvPr id="1027" name="AutoShape 3" descr="Startseite">
          <a:extLst>
            <a:ext uri="{FF2B5EF4-FFF2-40B4-BE49-F238E27FC236}">
              <a16:creationId xmlns:a16="http://schemas.microsoft.com/office/drawing/2014/main" id="{60D3D819-99C0-0DEE-A7D0-BAA22EEFB191}"/>
            </a:ext>
          </a:extLst>
        </xdr:cNvPr>
        <xdr:cNvSpPr>
          <a:spLocks noChangeAspect="1" noChangeArrowheads="1"/>
        </xdr:cNvSpPr>
      </xdr:nvSpPr>
      <xdr:spPr bwMode="auto">
        <a:xfrm>
          <a:off x="2354580" y="10668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34290</xdr:colOff>
      <xdr:row>36</xdr:row>
      <xdr:rowOff>47625</xdr:rowOff>
    </xdr:from>
    <xdr:to>
      <xdr:col>10</xdr:col>
      <xdr:colOff>864870</xdr:colOff>
      <xdr:row>40</xdr:row>
      <xdr:rowOff>146685</xdr:rowOff>
    </xdr:to>
    <xdr:sp macro="" textlink="">
      <xdr:nvSpPr>
        <xdr:cNvPr id="9" name="Rechteck 8">
          <a:extLst>
            <a:ext uri="{FF2B5EF4-FFF2-40B4-BE49-F238E27FC236}">
              <a16:creationId xmlns:a16="http://schemas.microsoft.com/office/drawing/2014/main" id="{9C3639D9-B03D-5E0E-CE50-7510AA85C744}"/>
            </a:ext>
          </a:extLst>
        </xdr:cNvPr>
        <xdr:cNvSpPr/>
      </xdr:nvSpPr>
      <xdr:spPr>
        <a:xfrm>
          <a:off x="1558290" y="7305675"/>
          <a:ext cx="7202805" cy="86106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editAs="oneCell">
    <xdr:from>
      <xdr:col>2</xdr:col>
      <xdr:colOff>219077</xdr:colOff>
      <xdr:row>35</xdr:row>
      <xdr:rowOff>126977</xdr:rowOff>
    </xdr:from>
    <xdr:to>
      <xdr:col>3</xdr:col>
      <xdr:colOff>742951</xdr:colOff>
      <xdr:row>41</xdr:row>
      <xdr:rowOff>25955</xdr:rowOff>
    </xdr:to>
    <xdr:pic>
      <xdr:nvPicPr>
        <xdr:cNvPr id="5" name="Grafik 4">
          <a:extLst>
            <a:ext uri="{FF2B5EF4-FFF2-40B4-BE49-F238E27FC236}">
              <a16:creationId xmlns:a16="http://schemas.microsoft.com/office/drawing/2014/main" id="{E4AB6314-30C8-682A-FC4B-E31380F2D1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43077" y="7194527"/>
          <a:ext cx="1285874" cy="1051503"/>
        </a:xfrm>
        <a:prstGeom prst="rect">
          <a:avLst/>
        </a:prstGeom>
      </xdr:spPr>
    </xdr:pic>
    <xdr:clientData/>
  </xdr:twoCellAnchor>
  <xdr:twoCellAnchor editAs="oneCell">
    <xdr:from>
      <xdr:col>3</xdr:col>
      <xdr:colOff>672465</xdr:colOff>
      <xdr:row>36</xdr:row>
      <xdr:rowOff>135974</xdr:rowOff>
    </xdr:from>
    <xdr:to>
      <xdr:col>5</xdr:col>
      <xdr:colOff>85725</xdr:colOff>
      <xdr:row>40</xdr:row>
      <xdr:rowOff>123825</xdr:rowOff>
    </xdr:to>
    <xdr:pic>
      <xdr:nvPicPr>
        <xdr:cNvPr id="6" name="Grafik 5">
          <a:extLst>
            <a:ext uri="{FF2B5EF4-FFF2-40B4-BE49-F238E27FC236}">
              <a16:creationId xmlns:a16="http://schemas.microsoft.com/office/drawing/2014/main" id="{EFAF6A03-6CF9-76E3-0BD6-519F1F4AAA7F}"/>
            </a:ext>
          </a:extLst>
        </xdr:cNvPr>
        <xdr:cNvPicPr>
          <a:picLocks noChangeAspect="1"/>
        </xdr:cNvPicPr>
      </xdr:nvPicPr>
      <xdr:blipFill rotWithShape="1">
        <a:blip xmlns:r="http://schemas.openxmlformats.org/officeDocument/2006/relationships" r:embed="rId2"/>
        <a:srcRect t="4812" b="11712"/>
        <a:stretch/>
      </xdr:blipFill>
      <xdr:spPr>
        <a:xfrm>
          <a:off x="2958465" y="7394024"/>
          <a:ext cx="1213485" cy="749851"/>
        </a:xfrm>
        <a:prstGeom prst="rect">
          <a:avLst/>
        </a:prstGeom>
      </xdr:spPr>
    </xdr:pic>
    <xdr:clientData/>
  </xdr:twoCellAnchor>
  <xdr:twoCellAnchor editAs="oneCell">
    <xdr:from>
      <xdr:col>5</xdr:col>
      <xdr:colOff>78104</xdr:colOff>
      <xdr:row>36</xdr:row>
      <xdr:rowOff>139753</xdr:rowOff>
    </xdr:from>
    <xdr:to>
      <xdr:col>7</xdr:col>
      <xdr:colOff>28575</xdr:colOff>
      <xdr:row>40</xdr:row>
      <xdr:rowOff>41909</xdr:rowOff>
    </xdr:to>
    <xdr:pic>
      <xdr:nvPicPr>
        <xdr:cNvPr id="11" name="Grafik 10">
          <a:extLst>
            <a:ext uri="{FF2B5EF4-FFF2-40B4-BE49-F238E27FC236}">
              <a16:creationId xmlns:a16="http://schemas.microsoft.com/office/drawing/2014/main" id="{CC40AA7F-D614-7C8A-0DCD-78A2BA42F59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3043" b="11593"/>
        <a:stretch/>
      </xdr:blipFill>
      <xdr:spPr>
        <a:xfrm>
          <a:off x="4164329" y="7397803"/>
          <a:ext cx="1474471" cy="664156"/>
        </a:xfrm>
        <a:prstGeom prst="rect">
          <a:avLst/>
        </a:prstGeom>
      </xdr:spPr>
    </xdr:pic>
    <xdr:clientData/>
  </xdr:twoCellAnchor>
  <xdr:twoCellAnchor editAs="oneCell">
    <xdr:from>
      <xdr:col>7</xdr:col>
      <xdr:colOff>243840</xdr:colOff>
      <xdr:row>37</xdr:row>
      <xdr:rowOff>51435</xdr:rowOff>
    </xdr:from>
    <xdr:to>
      <xdr:col>8</xdr:col>
      <xdr:colOff>626745</xdr:colOff>
      <xdr:row>39</xdr:row>
      <xdr:rowOff>150495</xdr:rowOff>
    </xdr:to>
    <xdr:pic>
      <xdr:nvPicPr>
        <xdr:cNvPr id="13" name="Grafik 12">
          <a:extLst>
            <a:ext uri="{FF2B5EF4-FFF2-40B4-BE49-F238E27FC236}">
              <a16:creationId xmlns:a16="http://schemas.microsoft.com/office/drawing/2014/main" id="{9AEADFF1-7B40-044B-CE13-D122D6F2F7A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854065" y="7499985"/>
          <a:ext cx="1144905" cy="480060"/>
        </a:xfrm>
        <a:prstGeom prst="rect">
          <a:avLst/>
        </a:prstGeom>
      </xdr:spPr>
    </xdr:pic>
    <xdr:clientData/>
  </xdr:twoCellAnchor>
  <xdr:twoCellAnchor editAs="oneCell">
    <xdr:from>
      <xdr:col>9</xdr:col>
      <xdr:colOff>268605</xdr:colOff>
      <xdr:row>37</xdr:row>
      <xdr:rowOff>29215</xdr:rowOff>
    </xdr:from>
    <xdr:to>
      <xdr:col>10</xdr:col>
      <xdr:colOff>634365</xdr:colOff>
      <xdr:row>40</xdr:row>
      <xdr:rowOff>74295</xdr:rowOff>
    </xdr:to>
    <xdr:pic>
      <xdr:nvPicPr>
        <xdr:cNvPr id="17" name="Grafik 16">
          <a:extLst>
            <a:ext uri="{FF2B5EF4-FFF2-40B4-BE49-F238E27FC236}">
              <a16:creationId xmlns:a16="http://schemas.microsoft.com/office/drawing/2014/main" id="{7268FE44-8C23-B307-EF7E-F2421F4C3ABD}"/>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t="22400" b="26000"/>
        <a:stretch/>
      </xdr:blipFill>
      <xdr:spPr>
        <a:xfrm>
          <a:off x="7402830" y="7477765"/>
          <a:ext cx="1127760" cy="6165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203199</xdr:colOff>
      <xdr:row>86</xdr:row>
      <xdr:rowOff>135467</xdr:rowOff>
    </xdr:from>
    <xdr:to>
      <xdr:col>2</xdr:col>
      <xdr:colOff>4066539</xdr:colOff>
      <xdr:row>104</xdr:row>
      <xdr:rowOff>28787</xdr:rowOff>
    </xdr:to>
    <xdr:graphicFrame macro="">
      <xdr:nvGraphicFramePr>
        <xdr:cNvPr id="2" name="Diagramm 1">
          <a:extLst>
            <a:ext uri="{FF2B5EF4-FFF2-40B4-BE49-F238E27FC236}">
              <a16:creationId xmlns:a16="http://schemas.microsoft.com/office/drawing/2014/main" id="{7EDA43F3-E1E4-47BE-AED7-0FA8A35016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143934</xdr:colOff>
      <xdr:row>87</xdr:row>
      <xdr:rowOff>160866</xdr:rowOff>
    </xdr:from>
    <xdr:to>
      <xdr:col>2</xdr:col>
      <xdr:colOff>4121574</xdr:colOff>
      <xdr:row>102</xdr:row>
      <xdr:rowOff>110066</xdr:rowOff>
    </xdr:to>
    <xdr:graphicFrame macro="">
      <xdr:nvGraphicFramePr>
        <xdr:cNvPr id="3" name="Diagramm 2">
          <a:extLst>
            <a:ext uri="{FF2B5EF4-FFF2-40B4-BE49-F238E27FC236}">
              <a16:creationId xmlns:a16="http://schemas.microsoft.com/office/drawing/2014/main" id="{1F869FE6-4CF1-4B13-A671-F5306E21CE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592667</xdr:colOff>
      <xdr:row>87</xdr:row>
      <xdr:rowOff>110066</xdr:rowOff>
    </xdr:from>
    <xdr:to>
      <xdr:col>2</xdr:col>
      <xdr:colOff>4470399</xdr:colOff>
      <xdr:row>102</xdr:row>
      <xdr:rowOff>110066</xdr:rowOff>
    </xdr:to>
    <xdr:graphicFrame macro="">
      <xdr:nvGraphicFramePr>
        <xdr:cNvPr id="4" name="Diagramm 3">
          <a:extLst>
            <a:ext uri="{FF2B5EF4-FFF2-40B4-BE49-F238E27FC236}">
              <a16:creationId xmlns:a16="http://schemas.microsoft.com/office/drawing/2014/main" id="{682B6D52-3185-448C-B598-71BBDF50C3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678794</xdr:colOff>
      <xdr:row>87</xdr:row>
      <xdr:rowOff>43793</xdr:rowOff>
    </xdr:from>
    <xdr:to>
      <xdr:col>2</xdr:col>
      <xdr:colOff>4235933</xdr:colOff>
      <xdr:row>102</xdr:row>
      <xdr:rowOff>163217</xdr:rowOff>
    </xdr:to>
    <xdr:graphicFrame macro="">
      <xdr:nvGraphicFramePr>
        <xdr:cNvPr id="5" name="Diagramm 4">
          <a:extLst>
            <a:ext uri="{FF2B5EF4-FFF2-40B4-BE49-F238E27FC236}">
              <a16:creationId xmlns:a16="http://schemas.microsoft.com/office/drawing/2014/main" id="{D7AF1CBF-7C64-447A-A3EB-CBCE04BBDC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481723</xdr:colOff>
      <xdr:row>87</xdr:row>
      <xdr:rowOff>65689</xdr:rowOff>
    </xdr:from>
    <xdr:to>
      <xdr:col>2</xdr:col>
      <xdr:colOff>4554481</xdr:colOff>
      <xdr:row>102</xdr:row>
      <xdr:rowOff>154699</xdr:rowOff>
    </xdr:to>
    <xdr:graphicFrame macro="">
      <xdr:nvGraphicFramePr>
        <xdr:cNvPr id="8" name="Diagramm 7">
          <a:extLst>
            <a:ext uri="{FF2B5EF4-FFF2-40B4-BE49-F238E27FC236}">
              <a16:creationId xmlns:a16="http://schemas.microsoft.com/office/drawing/2014/main" id="{4166767C-85D6-452B-BBF1-F7ECAD3287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7.xml><?xml version="1.0" encoding="utf-8"?>
<xdr:wsDr xmlns:xdr="http://schemas.openxmlformats.org/drawingml/2006/spreadsheetDrawing" xmlns:a="http://schemas.openxmlformats.org/drawingml/2006/main">
  <xdr:twoCellAnchor>
    <xdr:from>
      <xdr:col>5</xdr:col>
      <xdr:colOff>205740</xdr:colOff>
      <xdr:row>34</xdr:row>
      <xdr:rowOff>38100</xdr:rowOff>
    </xdr:from>
    <xdr:to>
      <xdr:col>9</xdr:col>
      <xdr:colOff>327660</xdr:colOff>
      <xdr:row>44</xdr:row>
      <xdr:rowOff>45720</xdr:rowOff>
    </xdr:to>
    <xdr:graphicFrame macro="">
      <xdr:nvGraphicFramePr>
        <xdr:cNvPr id="2" name="Diagramm 1">
          <a:extLst>
            <a:ext uri="{FF2B5EF4-FFF2-40B4-BE49-F238E27FC236}">
              <a16:creationId xmlns:a16="http://schemas.microsoft.com/office/drawing/2014/main" id="{EB71B806-A123-4841-8908-740CE4BB17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129540</xdr:colOff>
      <xdr:row>13</xdr:row>
      <xdr:rowOff>228600</xdr:rowOff>
    </xdr:from>
    <xdr:to>
      <xdr:col>9</xdr:col>
      <xdr:colOff>251460</xdr:colOff>
      <xdr:row>24</xdr:row>
      <xdr:rowOff>15240</xdr:rowOff>
    </xdr:to>
    <xdr:graphicFrame macro="">
      <xdr:nvGraphicFramePr>
        <xdr:cNvPr id="3" name="Diagramm 2">
          <a:extLst>
            <a:ext uri="{FF2B5EF4-FFF2-40B4-BE49-F238E27FC236}">
              <a16:creationId xmlns:a16="http://schemas.microsoft.com/office/drawing/2014/main" id="{959E6B9A-E983-0FA6-F021-7E25961A0F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305794</xdr:colOff>
      <xdr:row>14</xdr:row>
      <xdr:rowOff>31225</xdr:rowOff>
    </xdr:from>
    <xdr:to>
      <xdr:col>8</xdr:col>
      <xdr:colOff>575311</xdr:colOff>
      <xdr:row>23</xdr:row>
      <xdr:rowOff>54333</xdr:rowOff>
    </xdr:to>
    <xdr:graphicFrame macro="">
      <xdr:nvGraphicFramePr>
        <xdr:cNvPr id="4" name="Diagramm 3">
          <a:extLst>
            <a:ext uri="{FF2B5EF4-FFF2-40B4-BE49-F238E27FC236}">
              <a16:creationId xmlns:a16="http://schemas.microsoft.com/office/drawing/2014/main" id="{5D07DC18-4663-4D53-B420-0E635F88D0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369818</xdr:colOff>
      <xdr:row>34</xdr:row>
      <xdr:rowOff>98977</xdr:rowOff>
    </xdr:from>
    <xdr:to>
      <xdr:col>8</xdr:col>
      <xdr:colOff>662608</xdr:colOff>
      <xdr:row>43</xdr:row>
      <xdr:rowOff>108502</xdr:rowOff>
    </xdr:to>
    <xdr:graphicFrame macro="">
      <xdr:nvGraphicFramePr>
        <xdr:cNvPr id="5" name="Diagramm 4">
          <a:extLst>
            <a:ext uri="{FF2B5EF4-FFF2-40B4-BE49-F238E27FC236}">
              <a16:creationId xmlns:a16="http://schemas.microsoft.com/office/drawing/2014/main" id="{2D83C556-1C4F-47E7-A876-C0675C89B5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1120140</xdr:colOff>
      <xdr:row>56</xdr:row>
      <xdr:rowOff>175260</xdr:rowOff>
    </xdr:from>
    <xdr:to>
      <xdr:col>3</xdr:col>
      <xdr:colOff>1318260</xdr:colOff>
      <xdr:row>69</xdr:row>
      <xdr:rowOff>45720</xdr:rowOff>
    </xdr:to>
    <xdr:graphicFrame macro="">
      <xdr:nvGraphicFramePr>
        <xdr:cNvPr id="6" name="Diagramm 5">
          <a:extLst>
            <a:ext uri="{FF2B5EF4-FFF2-40B4-BE49-F238E27FC236}">
              <a16:creationId xmlns:a16="http://schemas.microsoft.com/office/drawing/2014/main" id="{0CFD7CC7-EEEF-46A9-9601-ECD6B316FC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1654037</xdr:colOff>
      <xdr:row>57</xdr:row>
      <xdr:rowOff>9940</xdr:rowOff>
    </xdr:from>
    <xdr:to>
      <xdr:col>3</xdr:col>
      <xdr:colOff>701537</xdr:colOff>
      <xdr:row>68</xdr:row>
      <xdr:rowOff>135007</xdr:rowOff>
    </xdr:to>
    <xdr:graphicFrame macro="">
      <xdr:nvGraphicFramePr>
        <xdr:cNvPr id="7" name="Diagramm 6">
          <a:extLst>
            <a:ext uri="{FF2B5EF4-FFF2-40B4-BE49-F238E27FC236}">
              <a16:creationId xmlns:a16="http://schemas.microsoft.com/office/drawing/2014/main" id="{A2CE2AA5-360D-45AE-B10F-2AF979A639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4"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5"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9.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4"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5"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0.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4"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5"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1.xml><?xml version="1.0" encoding="utf-8"?>
<xdr:wsDr xmlns:xdr="http://schemas.openxmlformats.org/drawingml/2006/spreadsheetDrawing" xmlns:a="http://schemas.openxmlformats.org/drawingml/2006/main">
  <xdr:twoCellAnchor>
    <xdr:from>
      <xdr:col>2</xdr:col>
      <xdr:colOff>152400</xdr:colOff>
      <xdr:row>147</xdr:row>
      <xdr:rowOff>167640</xdr:rowOff>
    </xdr:from>
    <xdr:to>
      <xdr:col>2</xdr:col>
      <xdr:colOff>4244340</xdr:colOff>
      <xdr:row>165</xdr:row>
      <xdr:rowOff>66674</xdr:rowOff>
    </xdr:to>
    <xdr:graphicFrame macro="">
      <xdr:nvGraphicFramePr>
        <xdr:cNvPr id="4" name="Diagramm 3">
          <a:extLst>
            <a:ext uri="{FF2B5EF4-FFF2-40B4-BE49-F238E27FC236}">
              <a16:creationId xmlns:a16="http://schemas.microsoft.com/office/drawing/2014/main" id="{62BE39BD-3985-4708-8538-69D6D14058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514350</xdr:colOff>
      <xdr:row>117</xdr:row>
      <xdr:rowOff>581025</xdr:rowOff>
    </xdr:from>
    <xdr:to>
      <xdr:col>8</xdr:col>
      <xdr:colOff>577215</xdr:colOff>
      <xdr:row>130</xdr:row>
      <xdr:rowOff>24765</xdr:rowOff>
    </xdr:to>
    <xdr:graphicFrame macro="">
      <xdr:nvGraphicFramePr>
        <xdr:cNvPr id="16" name="Diagramm 15">
          <a:extLst>
            <a:ext uri="{FF2B5EF4-FFF2-40B4-BE49-F238E27FC236}">
              <a16:creationId xmlns:a16="http://schemas.microsoft.com/office/drawing/2014/main" id="{EA208E4A-0113-4A92-BB7C-89B53B4CC0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457200</xdr:colOff>
      <xdr:row>70</xdr:row>
      <xdr:rowOff>142875</xdr:rowOff>
    </xdr:from>
    <xdr:to>
      <xdr:col>8</xdr:col>
      <xdr:colOff>525780</xdr:colOff>
      <xdr:row>82</xdr:row>
      <xdr:rowOff>72390</xdr:rowOff>
    </xdr:to>
    <xdr:graphicFrame macro="">
      <xdr:nvGraphicFramePr>
        <xdr:cNvPr id="13" name="Diagramm 12">
          <a:extLst>
            <a:ext uri="{FF2B5EF4-FFF2-40B4-BE49-F238E27FC236}">
              <a16:creationId xmlns:a16="http://schemas.microsoft.com/office/drawing/2014/main" id="{5757FC01-327B-4B29-BBC8-307400142C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38100</xdr:colOff>
      <xdr:row>17</xdr:row>
      <xdr:rowOff>0</xdr:rowOff>
    </xdr:from>
    <xdr:to>
      <xdr:col>8</xdr:col>
      <xdr:colOff>693420</xdr:colOff>
      <xdr:row>27</xdr:row>
      <xdr:rowOff>66675</xdr:rowOff>
    </xdr:to>
    <xdr:graphicFrame macro="">
      <xdr:nvGraphicFramePr>
        <xdr:cNvPr id="11" name="Diagramm 10">
          <a:extLst>
            <a:ext uri="{FF2B5EF4-FFF2-40B4-BE49-F238E27FC236}">
              <a16:creationId xmlns:a16="http://schemas.microsoft.com/office/drawing/2014/main" id="{8EB547D4-191D-48BA-ADB6-847731DBE3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464820</xdr:colOff>
      <xdr:row>33</xdr:row>
      <xdr:rowOff>131445</xdr:rowOff>
    </xdr:from>
    <xdr:to>
      <xdr:col>8</xdr:col>
      <xdr:colOff>531495</xdr:colOff>
      <xdr:row>45</xdr:row>
      <xdr:rowOff>131445</xdr:rowOff>
    </xdr:to>
    <xdr:graphicFrame macro="">
      <xdr:nvGraphicFramePr>
        <xdr:cNvPr id="6" name="Diagramm 5">
          <a:extLst>
            <a:ext uri="{FF2B5EF4-FFF2-40B4-BE49-F238E27FC236}">
              <a16:creationId xmlns:a16="http://schemas.microsoft.com/office/drawing/2014/main" id="{2893D278-16BC-4210-A3D3-60E604901C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533400</xdr:colOff>
      <xdr:row>34</xdr:row>
      <xdr:rowOff>15239</xdr:rowOff>
    </xdr:from>
    <xdr:to>
      <xdr:col>8</xdr:col>
      <xdr:colOff>447675</xdr:colOff>
      <xdr:row>45</xdr:row>
      <xdr:rowOff>67188</xdr:rowOff>
    </xdr:to>
    <xdr:graphicFrame macro="">
      <xdr:nvGraphicFramePr>
        <xdr:cNvPr id="7" name="Diagramm 6">
          <a:extLst>
            <a:ext uri="{FF2B5EF4-FFF2-40B4-BE49-F238E27FC236}">
              <a16:creationId xmlns:a16="http://schemas.microsoft.com/office/drawing/2014/main" id="{CC262584-D9EA-4AC5-95D3-E3CF23EB7A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xdr:col>
      <xdr:colOff>506730</xdr:colOff>
      <xdr:row>96</xdr:row>
      <xdr:rowOff>110490</xdr:rowOff>
    </xdr:from>
    <xdr:to>
      <xdr:col>8</xdr:col>
      <xdr:colOff>575310</xdr:colOff>
      <xdr:row>107</xdr:row>
      <xdr:rowOff>171450</xdr:rowOff>
    </xdr:to>
    <xdr:graphicFrame macro="">
      <xdr:nvGraphicFramePr>
        <xdr:cNvPr id="12" name="Diagramm 11">
          <a:extLst>
            <a:ext uri="{FF2B5EF4-FFF2-40B4-BE49-F238E27FC236}">
              <a16:creationId xmlns:a16="http://schemas.microsoft.com/office/drawing/2014/main" id="{8B7AD117-8421-47A8-B01B-0B535DBB23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535305</xdr:colOff>
      <xdr:row>17</xdr:row>
      <xdr:rowOff>70484</xdr:rowOff>
    </xdr:from>
    <xdr:to>
      <xdr:col>8</xdr:col>
      <xdr:colOff>449580</xdr:colOff>
      <xdr:row>25</xdr:row>
      <xdr:rowOff>91953</xdr:rowOff>
    </xdr:to>
    <xdr:graphicFrame macro="">
      <xdr:nvGraphicFramePr>
        <xdr:cNvPr id="24" name="Diagramm 23">
          <a:extLst>
            <a:ext uri="{FF2B5EF4-FFF2-40B4-BE49-F238E27FC236}">
              <a16:creationId xmlns:a16="http://schemas.microsoft.com/office/drawing/2014/main" id="{995E0F43-04B0-484A-BE90-C0DB3277CA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5</xdr:col>
      <xdr:colOff>567690</xdr:colOff>
      <xdr:row>34</xdr:row>
      <xdr:rowOff>74294</xdr:rowOff>
    </xdr:from>
    <xdr:to>
      <xdr:col>8</xdr:col>
      <xdr:colOff>493395</xdr:colOff>
      <xdr:row>44</xdr:row>
      <xdr:rowOff>114299</xdr:rowOff>
    </xdr:to>
    <xdr:graphicFrame macro="">
      <xdr:nvGraphicFramePr>
        <xdr:cNvPr id="25" name="Diagramm 24">
          <a:extLst>
            <a:ext uri="{FF2B5EF4-FFF2-40B4-BE49-F238E27FC236}">
              <a16:creationId xmlns:a16="http://schemas.microsoft.com/office/drawing/2014/main" id="{BAC8DCC1-9D3C-405D-808E-7246A267D5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352425</xdr:colOff>
      <xdr:row>71</xdr:row>
      <xdr:rowOff>133350</xdr:rowOff>
    </xdr:from>
    <xdr:to>
      <xdr:col>8</xdr:col>
      <xdr:colOff>123825</xdr:colOff>
      <xdr:row>80</xdr:row>
      <xdr:rowOff>114300</xdr:rowOff>
    </xdr:to>
    <xdr:graphicFrame macro="">
      <xdr:nvGraphicFramePr>
        <xdr:cNvPr id="28" name="Diagramm 27">
          <a:extLst>
            <a:ext uri="{FF2B5EF4-FFF2-40B4-BE49-F238E27FC236}">
              <a16:creationId xmlns:a16="http://schemas.microsoft.com/office/drawing/2014/main" id="{7B5E70C6-8047-48E0-8354-2611685E31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5</xdr:col>
      <xdr:colOff>518160</xdr:colOff>
      <xdr:row>96</xdr:row>
      <xdr:rowOff>146685</xdr:rowOff>
    </xdr:from>
    <xdr:to>
      <xdr:col>8</xdr:col>
      <xdr:colOff>579120</xdr:colOff>
      <xdr:row>107</xdr:row>
      <xdr:rowOff>40005</xdr:rowOff>
    </xdr:to>
    <xdr:graphicFrame macro="">
      <xdr:nvGraphicFramePr>
        <xdr:cNvPr id="29" name="Diagramm 28">
          <a:extLst>
            <a:ext uri="{FF2B5EF4-FFF2-40B4-BE49-F238E27FC236}">
              <a16:creationId xmlns:a16="http://schemas.microsoft.com/office/drawing/2014/main" id="{DF6993D1-4F06-4683-AEE3-E0B7E738EC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6</xdr:col>
      <xdr:colOff>196216</xdr:colOff>
      <xdr:row>119</xdr:row>
      <xdr:rowOff>40006</xdr:rowOff>
    </xdr:from>
    <xdr:to>
      <xdr:col>8</xdr:col>
      <xdr:colOff>426720</xdr:colOff>
      <xdr:row>128</xdr:row>
      <xdr:rowOff>47626</xdr:rowOff>
    </xdr:to>
    <xdr:graphicFrame macro="">
      <xdr:nvGraphicFramePr>
        <xdr:cNvPr id="30" name="Diagramm 29">
          <a:extLst>
            <a:ext uri="{FF2B5EF4-FFF2-40B4-BE49-F238E27FC236}">
              <a16:creationId xmlns:a16="http://schemas.microsoft.com/office/drawing/2014/main" id="{BD2F0DA5-4BAD-474B-8662-E03EC20712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6</xdr:col>
      <xdr:colOff>381000</xdr:colOff>
      <xdr:row>17</xdr:row>
      <xdr:rowOff>200025</xdr:rowOff>
    </xdr:from>
    <xdr:to>
      <xdr:col>8</xdr:col>
      <xdr:colOff>342900</xdr:colOff>
      <xdr:row>26</xdr:row>
      <xdr:rowOff>49530</xdr:rowOff>
    </xdr:to>
    <xdr:graphicFrame macro="">
      <xdr:nvGraphicFramePr>
        <xdr:cNvPr id="31" name="Diagramm 30">
          <a:extLst>
            <a:ext uri="{FF2B5EF4-FFF2-40B4-BE49-F238E27FC236}">
              <a16:creationId xmlns:a16="http://schemas.microsoft.com/office/drawing/2014/main" id="{8DA8E9C8-CD24-4A40-9CE6-BE364C00AC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600075</xdr:colOff>
      <xdr:row>149</xdr:row>
      <xdr:rowOff>123825</xdr:rowOff>
    </xdr:from>
    <xdr:to>
      <xdr:col>2</xdr:col>
      <xdr:colOff>4958715</xdr:colOff>
      <xdr:row>162</xdr:row>
      <xdr:rowOff>161925</xdr:rowOff>
    </xdr:to>
    <xdr:graphicFrame macro="">
      <xdr:nvGraphicFramePr>
        <xdr:cNvPr id="32" name="Diagramm 31">
          <a:extLst>
            <a:ext uri="{FF2B5EF4-FFF2-40B4-BE49-F238E27FC236}">
              <a16:creationId xmlns:a16="http://schemas.microsoft.com/office/drawing/2014/main" id="{3BCF70AC-67B6-47D1-BBB0-8DAC31250C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5</xdr:col>
      <xdr:colOff>510540</xdr:colOff>
      <xdr:row>52</xdr:row>
      <xdr:rowOff>240030</xdr:rowOff>
    </xdr:from>
    <xdr:to>
      <xdr:col>8</xdr:col>
      <xdr:colOff>582930</xdr:colOff>
      <xdr:row>64</xdr:row>
      <xdr:rowOff>163830</xdr:rowOff>
    </xdr:to>
    <xdr:graphicFrame macro="">
      <xdr:nvGraphicFramePr>
        <xdr:cNvPr id="10" name="Diagramm 9">
          <a:extLst>
            <a:ext uri="{FF2B5EF4-FFF2-40B4-BE49-F238E27FC236}">
              <a16:creationId xmlns:a16="http://schemas.microsoft.com/office/drawing/2014/main" id="{2C32C772-5E5D-4055-A599-C839DB5D68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6</xdr:col>
      <xdr:colOff>209550</xdr:colOff>
      <xdr:row>54</xdr:row>
      <xdr:rowOff>19050</xdr:rowOff>
    </xdr:from>
    <xdr:to>
      <xdr:col>8</xdr:col>
      <xdr:colOff>358140</xdr:colOff>
      <xdr:row>63</xdr:row>
      <xdr:rowOff>40005</xdr:rowOff>
    </xdr:to>
    <xdr:graphicFrame macro="">
      <xdr:nvGraphicFramePr>
        <xdr:cNvPr id="27" name="Diagramm 26">
          <a:extLst>
            <a:ext uri="{FF2B5EF4-FFF2-40B4-BE49-F238E27FC236}">
              <a16:creationId xmlns:a16="http://schemas.microsoft.com/office/drawing/2014/main" id="{221D6934-A5C4-46D4-A27F-0D707A8BB2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983473" y="1494853"/>
          <a:ext cx="3175397"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3.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4"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5"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6"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7"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8"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9"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4.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4"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5"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6"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7"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8"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9"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5.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4"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5"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6"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7"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8"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9"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6.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4"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5"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6"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7"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8"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9"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7.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8.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4"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5"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6"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7"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8"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9"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9.xml><?xml version="1.0" encoding="utf-8"?>
<xdr:wsDr xmlns:xdr="http://schemas.openxmlformats.org/drawingml/2006/spreadsheetDrawing" xmlns:a="http://schemas.openxmlformats.org/drawingml/2006/main">
  <xdr:twoCellAnchor>
    <xdr:from>
      <xdr:col>5</xdr:col>
      <xdr:colOff>761999</xdr:colOff>
      <xdr:row>43</xdr:row>
      <xdr:rowOff>171450</xdr:rowOff>
    </xdr:from>
    <xdr:to>
      <xdr:col>8</xdr:col>
      <xdr:colOff>725804</xdr:colOff>
      <xdr:row>57</xdr:row>
      <xdr:rowOff>121920</xdr:rowOff>
    </xdr:to>
    <xdr:graphicFrame macro="">
      <xdr:nvGraphicFramePr>
        <xdr:cNvPr id="2" name="Diagramm 1">
          <a:extLst>
            <a:ext uri="{FF2B5EF4-FFF2-40B4-BE49-F238E27FC236}">
              <a16:creationId xmlns:a16="http://schemas.microsoft.com/office/drawing/2014/main" id="{920AA7A4-B58E-4622-AB0E-3A9AEB9987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180974</xdr:colOff>
      <xdr:row>66</xdr:row>
      <xdr:rowOff>9525</xdr:rowOff>
    </xdr:from>
    <xdr:to>
      <xdr:col>9</xdr:col>
      <xdr:colOff>104774</xdr:colOff>
      <xdr:row>80</xdr:row>
      <xdr:rowOff>72392</xdr:rowOff>
    </xdr:to>
    <xdr:graphicFrame macro="">
      <xdr:nvGraphicFramePr>
        <xdr:cNvPr id="7" name="Diagramm 6">
          <a:extLst>
            <a:ext uri="{FF2B5EF4-FFF2-40B4-BE49-F238E27FC236}">
              <a16:creationId xmlns:a16="http://schemas.microsoft.com/office/drawing/2014/main" id="{1C521661-8DF4-4FA5-81B2-30C4A6AA51BD}"/>
            </a:ext>
            <a:ext uri="{147F2762-F138-4A5C-976F-8EAC2B608ADB}">
              <a16:predDERef xmlns:a16="http://schemas.microsoft.com/office/drawing/2014/main" pred="{06C45DFE-3065-463D-A6FC-CEFD34F01A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114299</xdr:colOff>
      <xdr:row>84</xdr:row>
      <xdr:rowOff>163830</xdr:rowOff>
    </xdr:from>
    <xdr:to>
      <xdr:col>8</xdr:col>
      <xdr:colOff>752474</xdr:colOff>
      <xdr:row>99</xdr:row>
      <xdr:rowOff>0</xdr:rowOff>
    </xdr:to>
    <xdr:graphicFrame macro="">
      <xdr:nvGraphicFramePr>
        <xdr:cNvPr id="10" name="Diagramm 9">
          <a:extLst>
            <a:ext uri="{FF2B5EF4-FFF2-40B4-BE49-F238E27FC236}">
              <a16:creationId xmlns:a16="http://schemas.microsoft.com/office/drawing/2014/main" id="{DB19AE66-DEF5-4570-A626-0B2CFB12E329}"/>
            </a:ext>
            <a:ext uri="{147F2762-F138-4A5C-976F-8EAC2B608ADB}">
              <a16:predDERef xmlns:a16="http://schemas.microsoft.com/office/drawing/2014/main" pred="{74BB51A3-CFC4-4F65-B89A-CE8B778ECE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676275</xdr:colOff>
      <xdr:row>13</xdr:row>
      <xdr:rowOff>129540</xdr:rowOff>
    </xdr:from>
    <xdr:to>
      <xdr:col>8</xdr:col>
      <xdr:colOff>626745</xdr:colOff>
      <xdr:row>25</xdr:row>
      <xdr:rowOff>11430</xdr:rowOff>
    </xdr:to>
    <xdr:graphicFrame macro="">
      <xdr:nvGraphicFramePr>
        <xdr:cNvPr id="21" name="Diagramm 20">
          <a:extLst>
            <a:ext uri="{FF2B5EF4-FFF2-40B4-BE49-F238E27FC236}">
              <a16:creationId xmlns:a16="http://schemas.microsoft.com/office/drawing/2014/main" id="{7EA039E7-3018-4894-909B-E6DE2D25F5E5}"/>
            </a:ext>
            <a:ext uri="{147F2762-F138-4A5C-976F-8EAC2B608ADB}">
              <a16:predDERef xmlns:a16="http://schemas.microsoft.com/office/drawing/2014/main" pred="{AB9B6A8B-A9F7-4242-994F-A7EEAFC51F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495300</xdr:colOff>
      <xdr:row>114</xdr:row>
      <xdr:rowOff>160020</xdr:rowOff>
    </xdr:from>
    <xdr:to>
      <xdr:col>2</xdr:col>
      <xdr:colOff>4587240</xdr:colOff>
      <xdr:row>132</xdr:row>
      <xdr:rowOff>114300</xdr:rowOff>
    </xdr:to>
    <xdr:graphicFrame macro="">
      <xdr:nvGraphicFramePr>
        <xdr:cNvPr id="24" name="Diagramm 23">
          <a:extLst>
            <a:ext uri="{FF2B5EF4-FFF2-40B4-BE49-F238E27FC236}">
              <a16:creationId xmlns:a16="http://schemas.microsoft.com/office/drawing/2014/main" id="{04C525CB-678A-45DC-9E24-A70A14202338}"/>
            </a:ext>
            <a:ext uri="{147F2762-F138-4A5C-976F-8EAC2B608ADB}">
              <a16:predDERef xmlns:a16="http://schemas.microsoft.com/office/drawing/2014/main" pred="{9996EE71-9CEB-42C2-AF77-0341162830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133350</xdr:colOff>
      <xdr:row>14</xdr:row>
      <xdr:rowOff>95250</xdr:rowOff>
    </xdr:from>
    <xdr:to>
      <xdr:col>8</xdr:col>
      <xdr:colOff>419100</xdr:colOff>
      <xdr:row>24</xdr:row>
      <xdr:rowOff>0</xdr:rowOff>
    </xdr:to>
    <xdr:graphicFrame macro="">
      <xdr:nvGraphicFramePr>
        <xdr:cNvPr id="8" name="Diagramm 7">
          <a:extLst>
            <a:ext uri="{FF2B5EF4-FFF2-40B4-BE49-F238E27FC236}">
              <a16:creationId xmlns:a16="http://schemas.microsoft.com/office/drawing/2014/main" id="{AF8AAD3B-6F19-4D4E-B777-D7C805EAED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200025</xdr:colOff>
      <xdr:row>45</xdr:row>
      <xdr:rowOff>40005</xdr:rowOff>
    </xdr:from>
    <xdr:to>
      <xdr:col>8</xdr:col>
      <xdr:colOff>600075</xdr:colOff>
      <xdr:row>55</xdr:row>
      <xdr:rowOff>158115</xdr:rowOff>
    </xdr:to>
    <xdr:graphicFrame macro="">
      <xdr:nvGraphicFramePr>
        <xdr:cNvPr id="11" name="Diagramm 10">
          <a:extLst>
            <a:ext uri="{FF2B5EF4-FFF2-40B4-BE49-F238E27FC236}">
              <a16:creationId xmlns:a16="http://schemas.microsoft.com/office/drawing/2014/main" id="{32E5099F-3DDF-49E3-874F-56A2E0898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263812</xdr:colOff>
      <xdr:row>67</xdr:row>
      <xdr:rowOff>104775</xdr:rowOff>
    </xdr:from>
    <xdr:to>
      <xdr:col>7</xdr:col>
      <xdr:colOff>723899</xdr:colOff>
      <xdr:row>78</xdr:row>
      <xdr:rowOff>45720</xdr:rowOff>
    </xdr:to>
    <xdr:graphicFrame macro="">
      <xdr:nvGraphicFramePr>
        <xdr:cNvPr id="12" name="Diagramm 11">
          <a:extLst>
            <a:ext uri="{FF2B5EF4-FFF2-40B4-BE49-F238E27FC236}">
              <a16:creationId xmlns:a16="http://schemas.microsoft.com/office/drawing/2014/main" id="{AE3EDA99-612B-433E-99E9-054A18E55D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5</xdr:col>
      <xdr:colOff>757411</xdr:colOff>
      <xdr:row>86</xdr:row>
      <xdr:rowOff>49530</xdr:rowOff>
    </xdr:from>
    <xdr:to>
      <xdr:col>7</xdr:col>
      <xdr:colOff>741045</xdr:colOff>
      <xdr:row>96</xdr:row>
      <xdr:rowOff>150495</xdr:rowOff>
    </xdr:to>
    <xdr:graphicFrame macro="">
      <xdr:nvGraphicFramePr>
        <xdr:cNvPr id="13" name="Diagramm 12">
          <a:extLst>
            <a:ext uri="{FF2B5EF4-FFF2-40B4-BE49-F238E27FC236}">
              <a16:creationId xmlns:a16="http://schemas.microsoft.com/office/drawing/2014/main" id="{6CDDAFC4-632C-4D1E-A250-6A5C0B4B29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845820</xdr:colOff>
      <xdr:row>116</xdr:row>
      <xdr:rowOff>30480</xdr:rowOff>
    </xdr:from>
    <xdr:to>
      <xdr:col>2</xdr:col>
      <xdr:colOff>4297680</xdr:colOff>
      <xdr:row>130</xdr:row>
      <xdr:rowOff>137160</xdr:rowOff>
    </xdr:to>
    <xdr:graphicFrame macro="">
      <xdr:nvGraphicFramePr>
        <xdr:cNvPr id="14" name="Diagramm 13">
          <a:extLst>
            <a:ext uri="{FF2B5EF4-FFF2-40B4-BE49-F238E27FC236}">
              <a16:creationId xmlns:a16="http://schemas.microsoft.com/office/drawing/2014/main" id="{D74031C9-7675-49EF-864E-5015A78F4F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20.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21.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22.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23.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24.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25.xml><?xml version="1.0" encoding="utf-8"?>
<xdr:wsDr xmlns:xdr="http://schemas.openxmlformats.org/drawingml/2006/spreadsheetDrawing" xmlns:a="http://schemas.openxmlformats.org/drawingml/2006/main">
  <xdr:twoCellAnchor>
    <xdr:from>
      <xdr:col>2</xdr:col>
      <xdr:colOff>0</xdr:colOff>
      <xdr:row>93</xdr:row>
      <xdr:rowOff>0</xdr:rowOff>
    </xdr:from>
    <xdr:to>
      <xdr:col>2</xdr:col>
      <xdr:colOff>4091940</xdr:colOff>
      <xdr:row>110</xdr:row>
      <xdr:rowOff>79586</xdr:rowOff>
    </xdr:to>
    <xdr:graphicFrame macro="">
      <xdr:nvGraphicFramePr>
        <xdr:cNvPr id="2" name="Diagramm 1">
          <a:extLst>
            <a:ext uri="{FF2B5EF4-FFF2-40B4-BE49-F238E27FC236}">
              <a16:creationId xmlns:a16="http://schemas.microsoft.com/office/drawing/2014/main" id="{6E1CD741-9E1B-4105-9E78-83DBA56A2B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270933</xdr:colOff>
      <xdr:row>16</xdr:row>
      <xdr:rowOff>262466</xdr:rowOff>
    </xdr:from>
    <xdr:to>
      <xdr:col>8</xdr:col>
      <xdr:colOff>260773</xdr:colOff>
      <xdr:row>26</xdr:row>
      <xdr:rowOff>185419</xdr:rowOff>
    </xdr:to>
    <xdr:graphicFrame macro="">
      <xdr:nvGraphicFramePr>
        <xdr:cNvPr id="7" name="Diagramm 6">
          <a:extLst>
            <a:ext uri="{FF2B5EF4-FFF2-40B4-BE49-F238E27FC236}">
              <a16:creationId xmlns:a16="http://schemas.microsoft.com/office/drawing/2014/main" id="{211D5622-7478-492F-B330-20594315DE8E}"/>
            </a:ext>
            <a:ext uri="{147F2762-F138-4A5C-976F-8EAC2B608ADB}">
              <a16:predDERef xmlns:a16="http://schemas.microsoft.com/office/drawing/2014/main" pred="{AB9B6A8B-A9F7-4242-994F-A7EEAFC51F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355601</xdr:colOff>
      <xdr:row>16</xdr:row>
      <xdr:rowOff>321734</xdr:rowOff>
    </xdr:from>
    <xdr:to>
      <xdr:col>8</xdr:col>
      <xdr:colOff>186267</xdr:colOff>
      <xdr:row>26</xdr:row>
      <xdr:rowOff>42332</xdr:rowOff>
    </xdr:to>
    <xdr:graphicFrame macro="">
      <xdr:nvGraphicFramePr>
        <xdr:cNvPr id="9" name="Diagramm 8">
          <a:extLst>
            <a:ext uri="{FF2B5EF4-FFF2-40B4-BE49-F238E27FC236}">
              <a16:creationId xmlns:a16="http://schemas.microsoft.com/office/drawing/2014/main" id="{36B057DB-7F73-4760-8907-699C3AB68E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296333</xdr:colOff>
      <xdr:row>33</xdr:row>
      <xdr:rowOff>59265</xdr:rowOff>
    </xdr:from>
    <xdr:to>
      <xdr:col>8</xdr:col>
      <xdr:colOff>286173</xdr:colOff>
      <xdr:row>44</xdr:row>
      <xdr:rowOff>75352</xdr:rowOff>
    </xdr:to>
    <xdr:graphicFrame macro="">
      <xdr:nvGraphicFramePr>
        <xdr:cNvPr id="10" name="Diagramm 9">
          <a:extLst>
            <a:ext uri="{FF2B5EF4-FFF2-40B4-BE49-F238E27FC236}">
              <a16:creationId xmlns:a16="http://schemas.microsoft.com/office/drawing/2014/main" id="{B347680F-4BBA-4585-9E38-4311CF92D035}"/>
            </a:ext>
            <a:ext uri="{147F2762-F138-4A5C-976F-8EAC2B608ADB}">
              <a16:predDERef xmlns:a16="http://schemas.microsoft.com/office/drawing/2014/main" pred="{AB9B6A8B-A9F7-4242-994F-A7EEAFC51F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448734</xdr:colOff>
      <xdr:row>33</xdr:row>
      <xdr:rowOff>135467</xdr:rowOff>
    </xdr:from>
    <xdr:to>
      <xdr:col>8</xdr:col>
      <xdr:colOff>160868</xdr:colOff>
      <xdr:row>43</xdr:row>
      <xdr:rowOff>152400</xdr:rowOff>
    </xdr:to>
    <xdr:graphicFrame macro="">
      <xdr:nvGraphicFramePr>
        <xdr:cNvPr id="12" name="Diagramm 11">
          <a:extLst>
            <a:ext uri="{FF2B5EF4-FFF2-40B4-BE49-F238E27FC236}">
              <a16:creationId xmlns:a16="http://schemas.microsoft.com/office/drawing/2014/main" id="{3E91E3B7-F99C-4ABE-B349-98A4F1EC35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423334</xdr:colOff>
      <xdr:row>59</xdr:row>
      <xdr:rowOff>169334</xdr:rowOff>
    </xdr:from>
    <xdr:to>
      <xdr:col>8</xdr:col>
      <xdr:colOff>413174</xdr:colOff>
      <xdr:row>70</xdr:row>
      <xdr:rowOff>185420</xdr:rowOff>
    </xdr:to>
    <xdr:graphicFrame macro="">
      <xdr:nvGraphicFramePr>
        <xdr:cNvPr id="13" name="Diagramm 12">
          <a:extLst>
            <a:ext uri="{FF2B5EF4-FFF2-40B4-BE49-F238E27FC236}">
              <a16:creationId xmlns:a16="http://schemas.microsoft.com/office/drawing/2014/main" id="{01961A96-59A4-404F-A80F-B4A7239C6BF5}"/>
            </a:ext>
            <a:ext uri="{147F2762-F138-4A5C-976F-8EAC2B608ADB}">
              <a16:predDERef xmlns:a16="http://schemas.microsoft.com/office/drawing/2014/main" pred="{AB9B6A8B-A9F7-4242-994F-A7EEAFC51F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xdr:col>
      <xdr:colOff>719667</xdr:colOff>
      <xdr:row>60</xdr:row>
      <xdr:rowOff>84667</xdr:rowOff>
    </xdr:from>
    <xdr:to>
      <xdr:col>8</xdr:col>
      <xdr:colOff>143935</xdr:colOff>
      <xdr:row>70</xdr:row>
      <xdr:rowOff>50800</xdr:rowOff>
    </xdr:to>
    <xdr:graphicFrame macro="">
      <xdr:nvGraphicFramePr>
        <xdr:cNvPr id="14" name="Diagramm 13">
          <a:extLst>
            <a:ext uri="{FF2B5EF4-FFF2-40B4-BE49-F238E27FC236}">
              <a16:creationId xmlns:a16="http://schemas.microsoft.com/office/drawing/2014/main" id="{07BA72D5-6CF1-4FCA-B3DF-0064A3BB35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634999</xdr:colOff>
      <xdr:row>93</xdr:row>
      <xdr:rowOff>127001</xdr:rowOff>
    </xdr:from>
    <xdr:to>
      <xdr:col>2</xdr:col>
      <xdr:colOff>3488266</xdr:colOff>
      <xdr:row>108</xdr:row>
      <xdr:rowOff>169335</xdr:rowOff>
    </xdr:to>
    <xdr:graphicFrame macro="">
      <xdr:nvGraphicFramePr>
        <xdr:cNvPr id="15" name="Diagramm 14">
          <a:extLst>
            <a:ext uri="{FF2B5EF4-FFF2-40B4-BE49-F238E27FC236}">
              <a16:creationId xmlns:a16="http://schemas.microsoft.com/office/drawing/2014/main" id="{00E105B8-B38E-452A-81D6-5BF6C8E21C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26.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27.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28.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29.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0.xml><?xml version="1.0" encoding="utf-8"?>
<xdr:wsDr xmlns:xdr="http://schemas.openxmlformats.org/drawingml/2006/spreadsheetDrawing" xmlns:a="http://schemas.openxmlformats.org/drawingml/2006/main">
  <xdr:twoCellAnchor>
    <xdr:from>
      <xdr:col>5</xdr:col>
      <xdr:colOff>83820</xdr:colOff>
      <xdr:row>16</xdr:row>
      <xdr:rowOff>45720</xdr:rowOff>
    </xdr:from>
    <xdr:to>
      <xdr:col>8</xdr:col>
      <xdr:colOff>73660</xdr:colOff>
      <xdr:row>26</xdr:row>
      <xdr:rowOff>29633</xdr:rowOff>
    </xdr:to>
    <xdr:graphicFrame macro="">
      <xdr:nvGraphicFramePr>
        <xdr:cNvPr id="2" name="Diagramm 1">
          <a:extLst>
            <a:ext uri="{FF2B5EF4-FFF2-40B4-BE49-F238E27FC236}">
              <a16:creationId xmlns:a16="http://schemas.microsoft.com/office/drawing/2014/main" id="{D226B568-707F-47D1-BBF8-6368DA078E7D}"/>
            </a:ext>
            <a:ext uri="{147F2762-F138-4A5C-976F-8EAC2B608ADB}">
              <a16:predDERef xmlns:a16="http://schemas.microsoft.com/office/drawing/2014/main" pred="{AB9B6A8B-A9F7-4242-994F-A7EEAFC51F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15241</xdr:colOff>
      <xdr:row>62</xdr:row>
      <xdr:rowOff>60960</xdr:rowOff>
    </xdr:from>
    <xdr:to>
      <xdr:col>2</xdr:col>
      <xdr:colOff>4191000</xdr:colOff>
      <xdr:row>80</xdr:row>
      <xdr:rowOff>15240</xdr:rowOff>
    </xdr:to>
    <xdr:graphicFrame macro="">
      <xdr:nvGraphicFramePr>
        <xdr:cNvPr id="3" name="Diagramm 2">
          <a:extLst>
            <a:ext uri="{FF2B5EF4-FFF2-40B4-BE49-F238E27FC236}">
              <a16:creationId xmlns:a16="http://schemas.microsoft.com/office/drawing/2014/main" id="{5A614481-27C4-401D-B748-50724B504E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739140</xdr:colOff>
      <xdr:row>63</xdr:row>
      <xdr:rowOff>99060</xdr:rowOff>
    </xdr:from>
    <xdr:to>
      <xdr:col>2</xdr:col>
      <xdr:colOff>4404360</xdr:colOff>
      <xdr:row>78</xdr:row>
      <xdr:rowOff>99060</xdr:rowOff>
    </xdr:to>
    <xdr:graphicFrame macro="">
      <xdr:nvGraphicFramePr>
        <xdr:cNvPr id="4" name="Diagramm 3">
          <a:extLst>
            <a:ext uri="{FF2B5EF4-FFF2-40B4-BE49-F238E27FC236}">
              <a16:creationId xmlns:a16="http://schemas.microsoft.com/office/drawing/2014/main" id="{680DE677-4DCF-48BF-A32B-2EC35992C6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350520</xdr:colOff>
      <xdr:row>16</xdr:row>
      <xdr:rowOff>182880</xdr:rowOff>
    </xdr:from>
    <xdr:to>
      <xdr:col>7</xdr:col>
      <xdr:colOff>541020</xdr:colOff>
      <xdr:row>25</xdr:row>
      <xdr:rowOff>45720</xdr:rowOff>
    </xdr:to>
    <xdr:graphicFrame macro="">
      <xdr:nvGraphicFramePr>
        <xdr:cNvPr id="5" name="Diagramm 4">
          <a:extLst>
            <a:ext uri="{FF2B5EF4-FFF2-40B4-BE49-F238E27FC236}">
              <a16:creationId xmlns:a16="http://schemas.microsoft.com/office/drawing/2014/main" id="{88F31266-E97B-4A70-9E80-529CAADC64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213360</xdr:colOff>
      <xdr:row>27</xdr:row>
      <xdr:rowOff>91440</xdr:rowOff>
    </xdr:from>
    <xdr:to>
      <xdr:col>8</xdr:col>
      <xdr:colOff>203200</xdr:colOff>
      <xdr:row>38</xdr:row>
      <xdr:rowOff>128693</xdr:rowOff>
    </xdr:to>
    <xdr:graphicFrame macro="">
      <xdr:nvGraphicFramePr>
        <xdr:cNvPr id="6" name="Diagramm 5">
          <a:extLst>
            <a:ext uri="{FF2B5EF4-FFF2-40B4-BE49-F238E27FC236}">
              <a16:creationId xmlns:a16="http://schemas.microsoft.com/office/drawing/2014/main" id="{78DD369F-A3B9-415D-BCAE-99E59019B25A}"/>
            </a:ext>
            <a:ext uri="{147F2762-F138-4A5C-976F-8EAC2B608ADB}">
              <a16:predDERef xmlns:a16="http://schemas.microsoft.com/office/drawing/2014/main" pred="{AB9B6A8B-A9F7-4242-994F-A7EEAFC51F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642896</xdr:colOff>
      <xdr:row>28</xdr:row>
      <xdr:rowOff>48205</xdr:rowOff>
    </xdr:from>
    <xdr:to>
      <xdr:col>7</xdr:col>
      <xdr:colOff>376196</xdr:colOff>
      <xdr:row>37</xdr:row>
      <xdr:rowOff>48205</xdr:rowOff>
    </xdr:to>
    <xdr:graphicFrame macro="">
      <xdr:nvGraphicFramePr>
        <xdr:cNvPr id="7" name="Diagramm 6">
          <a:extLst>
            <a:ext uri="{FF2B5EF4-FFF2-40B4-BE49-F238E27FC236}">
              <a16:creationId xmlns:a16="http://schemas.microsoft.com/office/drawing/2014/main" id="{8E2A4657-9ABC-475D-8F35-D600A02B7D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xdr:col>
      <xdr:colOff>220980</xdr:colOff>
      <xdr:row>40</xdr:row>
      <xdr:rowOff>160020</xdr:rowOff>
    </xdr:from>
    <xdr:to>
      <xdr:col>8</xdr:col>
      <xdr:colOff>210820</xdr:colOff>
      <xdr:row>52</xdr:row>
      <xdr:rowOff>14393</xdr:rowOff>
    </xdr:to>
    <xdr:graphicFrame macro="">
      <xdr:nvGraphicFramePr>
        <xdr:cNvPr id="8" name="Diagramm 7">
          <a:extLst>
            <a:ext uri="{FF2B5EF4-FFF2-40B4-BE49-F238E27FC236}">
              <a16:creationId xmlns:a16="http://schemas.microsoft.com/office/drawing/2014/main" id="{033375B9-73A6-43DA-9C9D-30E6441CD653}"/>
            </a:ext>
            <a:ext uri="{147F2762-F138-4A5C-976F-8EAC2B608ADB}">
              <a16:predDERef xmlns:a16="http://schemas.microsoft.com/office/drawing/2014/main" pred="{AB9B6A8B-A9F7-4242-994F-A7EEAFC51F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684476</xdr:colOff>
      <xdr:row>41</xdr:row>
      <xdr:rowOff>89204</xdr:rowOff>
    </xdr:from>
    <xdr:to>
      <xdr:col>7</xdr:col>
      <xdr:colOff>344060</xdr:colOff>
      <xdr:row>51</xdr:row>
      <xdr:rowOff>78685</xdr:rowOff>
    </xdr:to>
    <xdr:graphicFrame macro="">
      <xdr:nvGraphicFramePr>
        <xdr:cNvPr id="9" name="Diagramm 8">
          <a:extLst>
            <a:ext uri="{FF2B5EF4-FFF2-40B4-BE49-F238E27FC236}">
              <a16:creationId xmlns:a16="http://schemas.microsoft.com/office/drawing/2014/main" id="{29BDC102-47EF-400B-BB93-BD31634E0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31.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2.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3.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4"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5"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6"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7"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8"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9"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4.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4"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5"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6"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7"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8"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0.19667</cdr:x>
      <cdr:y>0.50463</cdr:y>
    </cdr:from>
    <cdr:to>
      <cdr:x>0.83167</cdr:x>
      <cdr:y>0.50463</cdr:y>
    </cdr:to>
    <cdr:cxnSp macro="">
      <cdr:nvCxnSpPr>
        <cdr:cNvPr id="9"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899160" y="1384300"/>
          <a:ext cx="290322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5.xml><?xml version="1.0" encoding="utf-8"?>
<xdr:wsDr xmlns:xdr="http://schemas.openxmlformats.org/drawingml/2006/spreadsheetDrawing" xmlns:a="http://schemas.openxmlformats.org/drawingml/2006/main">
  <xdr:twoCellAnchor>
    <xdr:from>
      <xdr:col>1</xdr:col>
      <xdr:colOff>565784</xdr:colOff>
      <xdr:row>9</xdr:row>
      <xdr:rowOff>144779</xdr:rowOff>
    </xdr:from>
    <xdr:to>
      <xdr:col>3</xdr:col>
      <xdr:colOff>188594</xdr:colOff>
      <xdr:row>23</xdr:row>
      <xdr:rowOff>163829</xdr:rowOff>
    </xdr:to>
    <xdr:graphicFrame macro="">
      <xdr:nvGraphicFramePr>
        <xdr:cNvPr id="2" name="Diagramm 1">
          <a:extLst>
            <a:ext uri="{FF2B5EF4-FFF2-40B4-BE49-F238E27FC236}">
              <a16:creationId xmlns:a16="http://schemas.microsoft.com/office/drawing/2014/main" id="{3EBFEEDD-5140-4AF1-80F4-BA11EF2D8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516706</xdr:colOff>
      <xdr:row>10</xdr:row>
      <xdr:rowOff>143322</xdr:rowOff>
    </xdr:from>
    <xdr:to>
      <xdr:col>3</xdr:col>
      <xdr:colOff>187139</xdr:colOff>
      <xdr:row>22</xdr:row>
      <xdr:rowOff>65217</xdr:rowOff>
    </xdr:to>
    <xdr:graphicFrame macro="">
      <xdr:nvGraphicFramePr>
        <xdr:cNvPr id="4" name="Diagramm 3">
          <a:extLst>
            <a:ext uri="{FF2B5EF4-FFF2-40B4-BE49-F238E27FC236}">
              <a16:creationId xmlns:a16="http://schemas.microsoft.com/office/drawing/2014/main" id="{5A1C438B-1362-417B-B8A5-CCAA92A9B7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541020</xdr:colOff>
      <xdr:row>9</xdr:row>
      <xdr:rowOff>179070</xdr:rowOff>
    </xdr:from>
    <xdr:to>
      <xdr:col>6</xdr:col>
      <xdr:colOff>2268855</xdr:colOff>
      <xdr:row>23</xdr:row>
      <xdr:rowOff>144780</xdr:rowOff>
    </xdr:to>
    <xdr:graphicFrame macro="">
      <xdr:nvGraphicFramePr>
        <xdr:cNvPr id="8" name="Diagramm 7">
          <a:extLst>
            <a:ext uri="{FF2B5EF4-FFF2-40B4-BE49-F238E27FC236}">
              <a16:creationId xmlns:a16="http://schemas.microsoft.com/office/drawing/2014/main" id="{9D5A8329-F475-4AF9-A794-F2358C46F9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453390</xdr:colOff>
      <xdr:row>10</xdr:row>
      <xdr:rowOff>7620</xdr:rowOff>
    </xdr:from>
    <xdr:to>
      <xdr:col>7</xdr:col>
      <xdr:colOff>100965</xdr:colOff>
      <xdr:row>22</xdr:row>
      <xdr:rowOff>148590</xdr:rowOff>
    </xdr:to>
    <xdr:graphicFrame macro="">
      <xdr:nvGraphicFramePr>
        <xdr:cNvPr id="9" name="Diagramm 8">
          <a:extLst>
            <a:ext uri="{FF2B5EF4-FFF2-40B4-BE49-F238E27FC236}">
              <a16:creationId xmlns:a16="http://schemas.microsoft.com/office/drawing/2014/main" id="{3B6BA335-4930-49B4-AF77-03A78AF050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579120</xdr:colOff>
      <xdr:row>25</xdr:row>
      <xdr:rowOff>59055</xdr:rowOff>
    </xdr:from>
    <xdr:to>
      <xdr:col>3</xdr:col>
      <xdr:colOff>200025</xdr:colOff>
      <xdr:row>39</xdr:row>
      <xdr:rowOff>36195</xdr:rowOff>
    </xdr:to>
    <xdr:graphicFrame macro="">
      <xdr:nvGraphicFramePr>
        <xdr:cNvPr id="10" name="Diagramm 9">
          <a:extLst>
            <a:ext uri="{FF2B5EF4-FFF2-40B4-BE49-F238E27FC236}">
              <a16:creationId xmlns:a16="http://schemas.microsoft.com/office/drawing/2014/main" id="{9B9DFED5-9BF2-46CA-87D8-E0C0DB8830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390526</xdr:colOff>
      <xdr:row>26</xdr:row>
      <xdr:rowOff>4482</xdr:rowOff>
    </xdr:from>
    <xdr:to>
      <xdr:col>3</xdr:col>
      <xdr:colOff>382906</xdr:colOff>
      <xdr:row>37</xdr:row>
      <xdr:rowOff>174027</xdr:rowOff>
    </xdr:to>
    <xdr:graphicFrame macro="">
      <xdr:nvGraphicFramePr>
        <xdr:cNvPr id="12" name="Diagramm 11">
          <a:extLst>
            <a:ext uri="{FF2B5EF4-FFF2-40B4-BE49-F238E27FC236}">
              <a16:creationId xmlns:a16="http://schemas.microsoft.com/office/drawing/2014/main" id="{86A007D7-F78E-4243-A0D8-FA1A15B35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611505</xdr:colOff>
      <xdr:row>25</xdr:row>
      <xdr:rowOff>57150</xdr:rowOff>
    </xdr:from>
    <xdr:to>
      <xdr:col>6</xdr:col>
      <xdr:colOff>2335530</xdr:colOff>
      <xdr:row>39</xdr:row>
      <xdr:rowOff>62865</xdr:rowOff>
    </xdr:to>
    <xdr:graphicFrame macro="">
      <xdr:nvGraphicFramePr>
        <xdr:cNvPr id="13" name="Diagramm 12">
          <a:extLst>
            <a:ext uri="{FF2B5EF4-FFF2-40B4-BE49-F238E27FC236}">
              <a16:creationId xmlns:a16="http://schemas.microsoft.com/office/drawing/2014/main" id="{CC6E308A-3E7D-4A2B-B189-F0B916A414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34291</xdr:colOff>
      <xdr:row>26</xdr:row>
      <xdr:rowOff>0</xdr:rowOff>
    </xdr:from>
    <xdr:to>
      <xdr:col>7</xdr:col>
      <xdr:colOff>363855</xdr:colOff>
      <xdr:row>38</xdr:row>
      <xdr:rowOff>34290</xdr:rowOff>
    </xdr:to>
    <xdr:graphicFrame macro="">
      <xdr:nvGraphicFramePr>
        <xdr:cNvPr id="11" name="Diagramm 10">
          <a:extLst>
            <a:ext uri="{FF2B5EF4-FFF2-40B4-BE49-F238E27FC236}">
              <a16:creationId xmlns:a16="http://schemas.microsoft.com/office/drawing/2014/main" id="{FFB6A0B3-BCB8-4BDB-9ECC-C9C67E5184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581025</xdr:colOff>
      <xdr:row>40</xdr:row>
      <xdr:rowOff>100965</xdr:rowOff>
    </xdr:from>
    <xdr:to>
      <xdr:col>3</xdr:col>
      <xdr:colOff>200025</xdr:colOff>
      <xdr:row>54</xdr:row>
      <xdr:rowOff>120015</xdr:rowOff>
    </xdr:to>
    <xdr:graphicFrame macro="">
      <xdr:nvGraphicFramePr>
        <xdr:cNvPr id="14" name="Diagramm 13">
          <a:extLst>
            <a:ext uri="{FF2B5EF4-FFF2-40B4-BE49-F238E27FC236}">
              <a16:creationId xmlns:a16="http://schemas.microsoft.com/office/drawing/2014/main" id="{59DE273A-F42B-4810-BCE8-A2A10E4275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381001</xdr:colOff>
      <xdr:row>41</xdr:row>
      <xdr:rowOff>26670</xdr:rowOff>
    </xdr:from>
    <xdr:to>
      <xdr:col>3</xdr:col>
      <xdr:colOff>428626</xdr:colOff>
      <xdr:row>53</xdr:row>
      <xdr:rowOff>30480</xdr:rowOff>
    </xdr:to>
    <xdr:graphicFrame macro="">
      <xdr:nvGraphicFramePr>
        <xdr:cNvPr id="15" name="Diagramm 14">
          <a:extLst>
            <a:ext uri="{FF2B5EF4-FFF2-40B4-BE49-F238E27FC236}">
              <a16:creationId xmlns:a16="http://schemas.microsoft.com/office/drawing/2014/main" id="{38F3FD8E-D128-4E00-983D-4E64EAC2B4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647700</xdr:colOff>
      <xdr:row>40</xdr:row>
      <xdr:rowOff>144780</xdr:rowOff>
    </xdr:from>
    <xdr:to>
      <xdr:col>6</xdr:col>
      <xdr:colOff>2367915</xdr:colOff>
      <xdr:row>54</xdr:row>
      <xdr:rowOff>163830</xdr:rowOff>
    </xdr:to>
    <xdr:graphicFrame macro="">
      <xdr:nvGraphicFramePr>
        <xdr:cNvPr id="16" name="Diagramm 15">
          <a:extLst>
            <a:ext uri="{FF2B5EF4-FFF2-40B4-BE49-F238E27FC236}">
              <a16:creationId xmlns:a16="http://schemas.microsoft.com/office/drawing/2014/main" id="{C25A334A-6C9C-42BC-ABD5-232A0963E0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502920</xdr:colOff>
      <xdr:row>41</xdr:row>
      <xdr:rowOff>174587</xdr:rowOff>
    </xdr:from>
    <xdr:to>
      <xdr:col>7</xdr:col>
      <xdr:colOff>106680</xdr:colOff>
      <xdr:row>53</xdr:row>
      <xdr:rowOff>96483</xdr:rowOff>
    </xdr:to>
    <xdr:graphicFrame macro="">
      <xdr:nvGraphicFramePr>
        <xdr:cNvPr id="17" name="Diagramm 16">
          <a:extLst>
            <a:ext uri="{FF2B5EF4-FFF2-40B4-BE49-F238E27FC236}">
              <a16:creationId xmlns:a16="http://schemas.microsoft.com/office/drawing/2014/main" id="{FBEAD1CD-C44D-4162-8B6E-0570D1C729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36.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4"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5"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7.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4"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5"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8.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4"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5"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6"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7"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8"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9"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9.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4"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5"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6"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7"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8"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9"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40.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4"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5"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6"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7"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8"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9"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41.xml><?xml version="1.0" encoding="utf-8"?>
<c:userShapes xmlns:c="http://schemas.openxmlformats.org/drawingml/2006/chart">
  <cdr:relSizeAnchor xmlns:cdr="http://schemas.openxmlformats.org/drawingml/2006/chartDrawing">
    <cdr:from>
      <cdr:x>0.46444</cdr:x>
      <cdr:y>0.43519</cdr:y>
    </cdr:from>
    <cdr:to>
      <cdr:x>0.53778</cdr:x>
      <cdr:y>0.50741</cdr:y>
    </cdr:to>
    <cdr:sp macro="" textlink="">
      <cdr:nvSpPr>
        <cdr:cNvPr id="2"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3"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4"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5"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6"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7"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0.46444</cdr:x>
      <cdr:y>0.43519</cdr:y>
    </cdr:from>
    <cdr:to>
      <cdr:x>0.53778</cdr:x>
      <cdr:y>0.50741</cdr:y>
    </cdr:to>
    <cdr:sp macro="" textlink="">
      <cdr:nvSpPr>
        <cdr:cNvPr id="8" name="Flussdiagramm: Verzögerung 1">
          <a:extLst xmlns:a="http://schemas.openxmlformats.org/drawingml/2006/main">
            <a:ext uri="{FF2B5EF4-FFF2-40B4-BE49-F238E27FC236}">
              <a16:creationId xmlns:a16="http://schemas.microsoft.com/office/drawing/2014/main" id="{EECBAC2B-718C-00C4-ACD3-BBC831D13661}"/>
            </a:ext>
          </a:extLst>
        </cdr:cNvPr>
        <cdr:cNvSpPr/>
      </cdr:nvSpPr>
      <cdr:spPr>
        <a:xfrm xmlns:a="http://schemas.openxmlformats.org/drawingml/2006/main" rot="16200000">
          <a:off x="2192020" y="1125220"/>
          <a:ext cx="198120" cy="335280"/>
        </a:xfrm>
        <a:prstGeom xmlns:a="http://schemas.openxmlformats.org/drawingml/2006/main" prst="flowChartDelay">
          <a:avLst/>
        </a:prstGeom>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DE" sz="1100"/>
        </a:p>
      </cdr:txBody>
    </cdr:sp>
  </cdr:relSizeAnchor>
  <cdr:relSizeAnchor xmlns:cdr="http://schemas.openxmlformats.org/drawingml/2006/chartDrawing">
    <cdr:from>
      <cdr:x>0.1378</cdr:x>
      <cdr:y>0.50235</cdr:y>
    </cdr:from>
    <cdr:to>
      <cdr:x>0.86406</cdr:x>
      <cdr:y>0.50235</cdr:y>
    </cdr:to>
    <cdr:cxnSp macro="">
      <cdr:nvCxnSpPr>
        <cdr:cNvPr id="9" name="Gerader Verbinder 2">
          <a:extLst xmlns:a="http://schemas.openxmlformats.org/drawingml/2006/main">
            <a:ext uri="{FF2B5EF4-FFF2-40B4-BE49-F238E27FC236}">
              <a16:creationId xmlns:a16="http://schemas.microsoft.com/office/drawing/2014/main" id="{F27F967C-B9BD-7322-C2F1-4FF68D3837C9}"/>
            </a:ext>
          </a:extLst>
        </cdr:cNvPr>
        <cdr:cNvCxnSpPr/>
      </cdr:nvCxnSpPr>
      <cdr:spPr>
        <a:xfrm xmlns:a="http://schemas.openxmlformats.org/drawingml/2006/main">
          <a:off x="563880" y="1630680"/>
          <a:ext cx="2971800" cy="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isabel.eggersdelcamp\Downloads\Checkliste%20Unternehmensnachhaltigkeit%20Aufteilung%20Reiter%20Verzweigung%20V0.71%20Stand%202024.xlsx" TargetMode="External"/><Relationship Id="rId1" Type="http://schemas.openxmlformats.org/officeDocument/2006/relationships/externalLinkPath" Target="/Users/hb-vkl-schenke/Downloads/Checkliste%20Unternehmensnachhaltigkeit%20Aufteilung%20Reiter%20Verzweigung%20V0.71%20Stand%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gefa-my.sharepoint.com/Users/hde2cle/Downloads/Checkliste%20Unternehmensnachhaltigkeit%20Aufteilung%20Reiter%20Verzweigung%20V0.64%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orwort"/>
      <sheetName val="Glossar"/>
      <sheetName val="Allgemein"/>
      <sheetName val="Handel und Belieferung"/>
      <sheetName val="Dosierhilfen"/>
      <sheetName val="Reinigungsmittel"/>
      <sheetName val="Drop Down Menü"/>
      <sheetName val="Reinigungsgeräte und -textilien"/>
      <sheetName val="Waschraum- Hygienepapier"/>
      <sheetName val="Drop Down Wasch"/>
      <sheetName val="Abfallsäcke und Entsorgung"/>
      <sheetName val="Drop Down Abfallsäcke"/>
    </sheetNames>
    <sheetDataSet>
      <sheetData sheetId="0" refreshError="1"/>
      <sheetData sheetId="1" refreshError="1"/>
      <sheetData sheetId="2"/>
      <sheetData sheetId="3"/>
      <sheetData sheetId="4" refreshError="1"/>
      <sheetData sheetId="5" refreshError="1"/>
      <sheetData sheetId="6">
        <row r="168">
          <cell r="A168" t="str">
            <v>keine Beratung zu individuellen Abfallkonzepten</v>
          </cell>
        </row>
        <row r="210">
          <cell r="A210" t="str">
            <v>nicht vorhanden</v>
          </cell>
          <cell r="B210">
            <v>0</v>
          </cell>
        </row>
        <row r="211">
          <cell r="A211" t="str">
            <v>vorhanden</v>
          </cell>
          <cell r="B211">
            <v>8</v>
          </cell>
        </row>
        <row r="214">
          <cell r="A214" t="str">
            <v>nicht vorhanden</v>
          </cell>
          <cell r="B214">
            <v>0</v>
          </cell>
        </row>
        <row r="215">
          <cell r="A215" t="str">
            <v>vorhanden</v>
          </cell>
          <cell r="B215">
            <v>15</v>
          </cell>
        </row>
        <row r="218">
          <cell r="A218" t="str">
            <v>nicht vorhanden</v>
          </cell>
          <cell r="B218">
            <v>0</v>
          </cell>
        </row>
        <row r="219">
          <cell r="A219" t="str">
            <v>vorhanden</v>
          </cell>
          <cell r="B219">
            <v>15</v>
          </cell>
        </row>
        <row r="222">
          <cell r="A222" t="str">
            <v>nicht vorhanden</v>
          </cell>
          <cell r="B222">
            <v>0</v>
          </cell>
        </row>
        <row r="223">
          <cell r="A223" t="str">
            <v>vorhanden</v>
          </cell>
          <cell r="B223">
            <v>15</v>
          </cell>
        </row>
        <row r="226">
          <cell r="A226" t="str">
            <v>nicht vorhanden</v>
          </cell>
          <cell r="B226">
            <v>0</v>
          </cell>
        </row>
        <row r="227">
          <cell r="A227" t="str">
            <v>vorhanden</v>
          </cell>
          <cell r="B227">
            <v>15</v>
          </cell>
        </row>
        <row r="230">
          <cell r="A230" t="str">
            <v>nicht vorhanden</v>
          </cell>
          <cell r="B230">
            <v>0</v>
          </cell>
        </row>
        <row r="231">
          <cell r="A231" t="str">
            <v>vorhanden</v>
          </cell>
          <cell r="B231">
            <v>30</v>
          </cell>
        </row>
        <row r="234">
          <cell r="A234" t="str">
            <v>nicht vorhanden</v>
          </cell>
          <cell r="B234">
            <v>0</v>
          </cell>
        </row>
        <row r="235">
          <cell r="A235" t="str">
            <v>vorhanden</v>
          </cell>
          <cell r="B235">
            <v>5</v>
          </cell>
        </row>
      </sheetData>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wort"/>
      <sheetName val="Glossar"/>
      <sheetName val="Allgemein"/>
      <sheetName val="Handel und Belieferung"/>
      <sheetName val="Dosierhilfen"/>
      <sheetName val="Reinigungsmittel"/>
      <sheetName val="Drop Down Menü"/>
      <sheetName val="Reinigungsgeräte und -textilien"/>
      <sheetName val="Waschraum- Hygienepapier"/>
      <sheetName val="Drop Down Wasch"/>
      <sheetName val="Abfallsäcke und Entsorgung"/>
      <sheetName val="Drop Down Abfallsäcke"/>
    </sheetNames>
    <sheetDataSet>
      <sheetData sheetId="0"/>
      <sheetData sheetId="1"/>
      <sheetData sheetId="2"/>
      <sheetData sheetId="3"/>
      <sheetData sheetId="4"/>
      <sheetData sheetId="5"/>
      <sheetData sheetId="6">
        <row r="194">
          <cell r="A194" t="str">
            <v>Nicht ISO 14001 zertifiziert</v>
          </cell>
          <cell r="B194">
            <v>0</v>
          </cell>
        </row>
        <row r="195">
          <cell r="A195" t="str">
            <v>ISO 14001 zertifiziert</v>
          </cell>
          <cell r="B195">
            <v>10</v>
          </cell>
        </row>
        <row r="198">
          <cell r="A198" t="str">
            <v>Nicht ISO 50001 zertifiziert</v>
          </cell>
          <cell r="B198">
            <v>0</v>
          </cell>
        </row>
        <row r="199">
          <cell r="A199" t="str">
            <v>ISO 50001 zertifiziert</v>
          </cell>
          <cell r="B199">
            <v>10</v>
          </cell>
        </row>
        <row r="202">
          <cell r="A202" t="str">
            <v>Nicht ISO 9001 zertifiziert</v>
          </cell>
          <cell r="B202">
            <v>0</v>
          </cell>
        </row>
        <row r="203">
          <cell r="A203" t="str">
            <v>ISO 9001 zertifiziert</v>
          </cell>
          <cell r="B203">
            <v>5</v>
          </cell>
        </row>
      </sheetData>
      <sheetData sheetId="7"/>
      <sheetData sheetId="8"/>
      <sheetData sheetId="9"/>
      <sheetData sheetId="10"/>
      <sheetData sheetId="11">
        <row r="3">
          <cell r="B3" t="str">
            <v>Ja</v>
          </cell>
          <cell r="C3">
            <v>10</v>
          </cell>
        </row>
        <row r="4">
          <cell r="B4" t="str">
            <v>Nein</v>
          </cell>
          <cell r="C4">
            <v>0</v>
          </cell>
        </row>
        <row r="10">
          <cell r="B10" t="str">
            <v>Ja</v>
          </cell>
          <cell r="C10">
            <v>10</v>
          </cell>
        </row>
        <row r="11">
          <cell r="B11" t="str">
            <v>Nein</v>
          </cell>
          <cell r="C11">
            <v>0</v>
          </cell>
        </row>
        <row r="14">
          <cell r="B14" t="str">
            <v>Keine Nachhaltigkeitslabel</v>
          </cell>
          <cell r="C14">
            <v>0</v>
          </cell>
        </row>
        <row r="15">
          <cell r="B15" t="str">
            <v>Mehrzahl der Reinigungsutensilien mit Ecolabel z.B. Blauer Engel</v>
          </cell>
          <cell r="C15">
            <v>10</v>
          </cell>
        </row>
        <row r="17">
          <cell r="B17" t="str">
            <v>0% Recyklatanteil</v>
          </cell>
          <cell r="C17">
            <v>0</v>
          </cell>
        </row>
        <row r="18">
          <cell r="B18" t="str">
            <v>Recyklatanteil &lt; 40%</v>
          </cell>
          <cell r="C18">
            <v>5</v>
          </cell>
        </row>
        <row r="19">
          <cell r="B19" t="str">
            <v>Recyklatanteil 40% bis 80%</v>
          </cell>
          <cell r="C19">
            <v>10</v>
          </cell>
        </row>
        <row r="20">
          <cell r="B20" t="str">
            <v>Recyklatanteil 80% bis 95%</v>
          </cell>
          <cell r="C20">
            <v>15</v>
          </cell>
        </row>
        <row r="21">
          <cell r="B21" t="str">
            <v>Recyklatanteil &gt; 95%</v>
          </cell>
          <cell r="C21">
            <v>20</v>
          </cell>
        </row>
        <row r="23">
          <cell r="B23" t="str">
            <v>Recyklatanteil &lt;40%</v>
          </cell>
          <cell r="C23">
            <v>3</v>
          </cell>
        </row>
        <row r="24">
          <cell r="B24" t="str">
            <v>Recyklatanteil 40% bis 80%</v>
          </cell>
          <cell r="C24">
            <v>6</v>
          </cell>
        </row>
        <row r="25">
          <cell r="B25" t="str">
            <v>Recyklatanteil &gt;80%</v>
          </cell>
          <cell r="C25">
            <v>9</v>
          </cell>
        </row>
        <row r="27">
          <cell r="B27" t="str">
            <v>Ja</v>
          </cell>
          <cell r="C27">
            <v>6</v>
          </cell>
        </row>
        <row r="28">
          <cell r="B28" t="str">
            <v>Nein</v>
          </cell>
          <cell r="C28">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3.bin"/><Relationship Id="rId4" Type="http://schemas.openxmlformats.org/officeDocument/2006/relationships/drawing" Target="../drawings/drawing4.xml"/></Relationships>
</file>

<file path=xl/worksheets/_rels/sheet4.xml.rels><?xml version="1.0" encoding="UTF-8" standalone="yes"?>
<Relationships xmlns="http://schemas.openxmlformats.org/package/2006/relationships"><Relationship Id="rId8" Type="http://schemas.openxmlformats.org/officeDocument/2006/relationships/hyperlink" Target="https://de.wikipedia.org/wiki/ISO_14001" TargetMode="External"/><Relationship Id="rId13" Type="http://schemas.openxmlformats.org/officeDocument/2006/relationships/customProperty" Target="../customProperty4.bin"/><Relationship Id="rId3" Type="http://schemas.openxmlformats.org/officeDocument/2006/relationships/hyperlink" Target="https://www.ecolabelindex.com/ecolabels/?st=country,de" TargetMode="External"/><Relationship Id="rId7" Type="http://schemas.openxmlformats.org/officeDocument/2006/relationships/hyperlink" Target="https://de.wikipedia.org/wiki/Cradle_to_Cradle_(Organisation)" TargetMode="External"/><Relationship Id="rId12" Type="http://schemas.openxmlformats.org/officeDocument/2006/relationships/customProperty" Target="../customProperty3.bin"/><Relationship Id="rId2" Type="http://schemas.openxmlformats.org/officeDocument/2006/relationships/hyperlink" Target="https://www.csr-in-deutschland.de/DE/CSR-Allgemein/CSR-in-der-Praxis/CSR-Berichterstattung/Zertifikate-und-Siegel/zertifikate-und-siegel.html" TargetMode="External"/><Relationship Id="rId1" Type="http://schemas.openxmlformats.org/officeDocument/2006/relationships/hyperlink" Target="https://www.emas.de/" TargetMode="External"/><Relationship Id="rId6" Type="http://schemas.openxmlformats.org/officeDocument/2006/relationships/hyperlink" Target="https://www.bmas.de/DE/Service/Gesetze-und-Gesetzesvorhaben/Gesetz-Unternehmerische-Sorgfaltspflichten-Lieferketten/gesetz-unternehmerische-sorgfaltspflichten-lieferketten.html" TargetMode="External"/><Relationship Id="rId11" Type="http://schemas.openxmlformats.org/officeDocument/2006/relationships/printerSettings" Target="../printerSettings/printerSettings4.bin"/><Relationship Id="rId5" Type="http://schemas.openxmlformats.org/officeDocument/2006/relationships/hyperlink" Target="https://support.ecovadis.com/hc/de/articles/115002531507-Was-ist-die-EcoVadis-Method" TargetMode="External"/><Relationship Id="rId10" Type="http://schemas.openxmlformats.org/officeDocument/2006/relationships/hyperlink" Target="https://de.wikipedia.org/wiki/ISO_9001" TargetMode="External"/><Relationship Id="rId4" Type="http://schemas.openxmlformats.org/officeDocument/2006/relationships/hyperlink" Target="https://de.wikipedia.org/wiki/Verwertung_von_Kunststoffabf%C3%A4llen" TargetMode="External"/><Relationship Id="rId9" Type="http://schemas.openxmlformats.org/officeDocument/2006/relationships/hyperlink" Target="https://de.wikipedia.org/wiki/ISO_50001" TargetMode="External"/></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ustomProperty" Target="../customProperty8.bin"/><Relationship Id="rId2" Type="http://schemas.openxmlformats.org/officeDocument/2006/relationships/customProperty" Target="../customProperty7.bin"/><Relationship Id="rId1" Type="http://schemas.openxmlformats.org/officeDocument/2006/relationships/printerSettings" Target="../printerSettings/printerSettings6.bin"/><Relationship Id="rId4"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ustomProperty" Target="../customProperty10.bin"/><Relationship Id="rId2" Type="http://schemas.openxmlformats.org/officeDocument/2006/relationships/customProperty" Target="../customProperty9.bin"/><Relationship Id="rId1" Type="http://schemas.openxmlformats.org/officeDocument/2006/relationships/printerSettings" Target="../printerSettings/printerSettings7.bin"/><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customProperty" Target="../customProperty12.bin"/><Relationship Id="rId2" Type="http://schemas.openxmlformats.org/officeDocument/2006/relationships/customProperty" Target="../customProperty11.bin"/><Relationship Id="rId1" Type="http://schemas.openxmlformats.org/officeDocument/2006/relationships/printerSettings" Target="../printerSettings/printerSettings8.bin"/><Relationship Id="rId4" Type="http://schemas.openxmlformats.org/officeDocument/2006/relationships/drawing" Target="../drawings/drawing11.xml"/></Relationships>
</file>

<file path=xl/worksheets/_rels/sheet9.xml.rels><?xml version="1.0" encoding="UTF-8" standalone="yes"?>
<Relationships xmlns="http://schemas.openxmlformats.org/package/2006/relationships"><Relationship Id="rId3" Type="http://schemas.openxmlformats.org/officeDocument/2006/relationships/customProperty" Target="../customProperty14.bin"/><Relationship Id="rId2" Type="http://schemas.openxmlformats.org/officeDocument/2006/relationships/customProperty" Target="../customProperty13.bin"/><Relationship Id="rId1" Type="http://schemas.openxmlformats.org/officeDocument/2006/relationships/printerSettings" Target="../printerSettings/printerSettings9.bin"/><Relationship Id="rId4" Type="http://schemas.openxmlformats.org/officeDocument/2006/relationships/drawing" Target="../drawings/drawing19.xml"/></Relationships>
</file>

<file path=xl/worksheets/_rels/sheet10.xml.rels><?xml version="1.0" encoding="UTF-8" standalone="yes"?>
<Relationships xmlns="http://schemas.openxmlformats.org/package/2006/relationships"><Relationship Id="rId3" Type="http://schemas.openxmlformats.org/officeDocument/2006/relationships/customProperty" Target="../customProperty16.bin"/><Relationship Id="rId2" Type="http://schemas.openxmlformats.org/officeDocument/2006/relationships/customProperty" Target="../customProperty15.bin"/><Relationship Id="rId1" Type="http://schemas.openxmlformats.org/officeDocument/2006/relationships/printerSettings" Target="../printerSettings/printerSettings10.bin"/><Relationship Id="rId4" Type="http://schemas.openxmlformats.org/officeDocument/2006/relationships/drawing" Target="../drawings/drawing25.xml"/></Relationships>
</file>

<file path=xl/worksheets/_rels/sheet11.xml.rels><?xml version="1.0" encoding="UTF-8" standalone="yes"?>
<Relationships xmlns="http://schemas.openxmlformats.org/package/2006/relationships"><Relationship Id="rId3" Type="http://schemas.openxmlformats.org/officeDocument/2006/relationships/customProperty" Target="../customProperty18.bin"/><Relationship Id="rId2" Type="http://schemas.openxmlformats.org/officeDocument/2006/relationships/customProperty" Target="../customProperty17.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ustomProperty" Target="../customProperty20.bin"/><Relationship Id="rId2" Type="http://schemas.openxmlformats.org/officeDocument/2006/relationships/customProperty" Target="../customProperty19.bin"/><Relationship Id="rId1" Type="http://schemas.openxmlformats.org/officeDocument/2006/relationships/printerSettings" Target="../printerSettings/printerSettings12.bin"/><Relationship Id="rId4" Type="http://schemas.openxmlformats.org/officeDocument/2006/relationships/drawing" Target="../drawings/drawing30.xml"/></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customProperty" Target="../customProperty21.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35.xml"/><Relationship Id="rId2" Type="http://schemas.openxmlformats.org/officeDocument/2006/relationships/customProperty" Target="../customProperty24.bin"/><Relationship Id="rId1" Type="http://schemas.openxmlformats.org/officeDocument/2006/relationships/customProperty" Target="../customProperty23.bin"/></Relationships>
</file>

<file path=xl/worksheets/_rels/sheet16.xml.rels><?xml version="1.0" encoding="UTF-8" standalone="yes"?>
<Relationships xmlns="http://schemas.openxmlformats.org/package/2006/relationships"><Relationship Id="rId3" Type="http://schemas.openxmlformats.org/officeDocument/2006/relationships/customProperty" Target="../customProperty26.bin"/><Relationship Id="rId2" Type="http://schemas.openxmlformats.org/officeDocument/2006/relationships/customProperty" Target="../customProperty25.bin"/><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27DF9-8413-430A-85E2-6243D6861DB0}">
  <dimension ref="B1:M95"/>
  <sheetViews>
    <sheetView showGridLines="0" tabSelected="1" topLeftCell="A47" zoomScale="130" zoomScaleNormal="130" workbookViewId="0">
      <selection activeCell="I1" sqref="I1"/>
    </sheetView>
  </sheetViews>
  <sheetFormatPr baseColWidth="10" defaultRowHeight="15" x14ac:dyDescent="0.25"/>
  <cols>
    <col min="1" max="1" width="34.140625" customWidth="1"/>
    <col min="2" max="2" width="31.28515625" customWidth="1"/>
    <col min="3" max="3" width="38.5703125" customWidth="1"/>
    <col min="4" max="4" width="21.7109375" customWidth="1"/>
    <col min="5" max="5" width="20.5703125" customWidth="1"/>
    <col min="7" max="7" width="11.42578125" hidden="1" customWidth="1"/>
    <col min="8" max="12" width="11.42578125" customWidth="1"/>
  </cols>
  <sheetData>
    <row r="1" spans="2:10" ht="237.75" customHeight="1" x14ac:dyDescent="0.25">
      <c r="B1" s="282"/>
      <c r="C1" s="282"/>
      <c r="D1" s="282"/>
      <c r="E1" s="282"/>
      <c r="G1" s="250"/>
      <c r="H1" s="248"/>
      <c r="I1" s="248"/>
      <c r="J1" s="248"/>
    </row>
    <row r="2" spans="2:10" ht="22.5" x14ac:dyDescent="0.4">
      <c r="B2" s="234" t="s">
        <v>519</v>
      </c>
      <c r="C2" s="29"/>
      <c r="D2" s="29"/>
      <c r="E2" s="29"/>
      <c r="G2" s="250"/>
      <c r="H2" s="248"/>
      <c r="I2" s="248"/>
      <c r="J2" s="248"/>
    </row>
    <row r="3" spans="2:10" ht="6.75" customHeight="1" x14ac:dyDescent="0.25">
      <c r="B3" s="270"/>
      <c r="C3" s="263"/>
      <c r="D3" s="263"/>
      <c r="E3" s="264"/>
      <c r="G3" s="250"/>
      <c r="H3" s="248"/>
      <c r="I3" s="248"/>
      <c r="J3" s="248"/>
    </row>
    <row r="4" spans="2:10" ht="18" x14ac:dyDescent="0.35">
      <c r="B4" s="271" t="s">
        <v>515</v>
      </c>
      <c r="C4" s="283"/>
      <c r="D4" s="283"/>
      <c r="E4" s="265"/>
      <c r="G4" s="250"/>
      <c r="H4" s="248"/>
      <c r="I4" s="248"/>
      <c r="J4" s="248"/>
    </row>
    <row r="5" spans="2:10" ht="7.5" customHeight="1" x14ac:dyDescent="0.35">
      <c r="B5" s="272"/>
      <c r="C5" s="30"/>
      <c r="D5" s="29"/>
      <c r="E5" s="265"/>
      <c r="G5" s="250"/>
      <c r="H5" s="248"/>
      <c r="I5" s="248"/>
      <c r="J5" s="248"/>
    </row>
    <row r="6" spans="2:10" ht="18" x14ac:dyDescent="0.35">
      <c r="B6" s="271" t="s">
        <v>507</v>
      </c>
      <c r="C6" s="283"/>
      <c r="D6" s="283"/>
      <c r="E6" s="265"/>
      <c r="G6" s="250"/>
      <c r="H6" s="248"/>
      <c r="I6" s="248"/>
      <c r="J6" s="248"/>
    </row>
    <row r="7" spans="2:10" ht="7.5" customHeight="1" x14ac:dyDescent="0.35">
      <c r="B7" s="272"/>
      <c r="C7" s="30"/>
      <c r="D7" s="29"/>
      <c r="E7" s="265"/>
      <c r="G7" s="250"/>
      <c r="H7" s="248"/>
      <c r="I7" s="248"/>
      <c r="J7" s="248"/>
    </row>
    <row r="8" spans="2:10" ht="18" x14ac:dyDescent="0.35">
      <c r="B8" s="271" t="s">
        <v>516</v>
      </c>
      <c r="C8" s="283"/>
      <c r="D8" s="283"/>
      <c r="E8" s="265"/>
      <c r="G8" s="250"/>
      <c r="H8" s="248"/>
      <c r="I8" s="248"/>
      <c r="J8" s="248"/>
    </row>
    <row r="9" spans="2:10" x14ac:dyDescent="0.25">
      <c r="B9" s="266"/>
      <c r="C9" s="29"/>
      <c r="D9" s="29"/>
      <c r="E9" s="265"/>
      <c r="G9" s="250"/>
      <c r="H9" s="248"/>
      <c r="I9" s="248"/>
      <c r="J9" s="248"/>
    </row>
    <row r="10" spans="2:10" x14ac:dyDescent="0.25">
      <c r="B10" s="266"/>
      <c r="C10" s="29"/>
      <c r="D10" s="29"/>
      <c r="E10" s="265"/>
      <c r="G10" s="250"/>
      <c r="H10" s="248"/>
      <c r="I10" s="248"/>
      <c r="J10" s="248"/>
    </row>
    <row r="11" spans="2:10" ht="21" customHeight="1" x14ac:dyDescent="0.25">
      <c r="B11" s="267"/>
      <c r="C11" s="268"/>
      <c r="D11" s="268"/>
      <c r="E11" s="269"/>
      <c r="G11" s="250"/>
      <c r="H11" s="248"/>
      <c r="I11" s="248"/>
      <c r="J11" s="248"/>
    </row>
    <row r="12" spans="2:10" x14ac:dyDescent="0.25">
      <c r="B12" s="29"/>
      <c r="C12" s="29"/>
      <c r="D12" s="29"/>
      <c r="E12" s="29"/>
      <c r="G12" s="250"/>
      <c r="H12" s="248"/>
      <c r="I12" s="248"/>
      <c r="J12" s="248"/>
    </row>
    <row r="13" spans="2:10" ht="22.5" x14ac:dyDescent="0.4">
      <c r="B13" s="234" t="s">
        <v>507</v>
      </c>
      <c r="C13" s="235"/>
      <c r="D13" s="236"/>
      <c r="E13" s="237"/>
    </row>
    <row r="14" spans="2:10" ht="18" x14ac:dyDescent="0.35">
      <c r="B14" s="273" t="s">
        <v>87</v>
      </c>
      <c r="C14" s="274"/>
      <c r="D14" s="274"/>
      <c r="E14" s="275"/>
    </row>
    <row r="15" spans="2:10" ht="16.5" x14ac:dyDescent="0.3">
      <c r="B15" s="241" t="s">
        <v>92</v>
      </c>
      <c r="C15" s="242"/>
      <c r="D15" s="243"/>
      <c r="E15" s="244"/>
      <c r="G15" s="246">
        <f>VLOOKUP(B15,'Drop Down Unternehmen'!B6:C7,2,0)</f>
        <v>0</v>
      </c>
    </row>
    <row r="16" spans="2:10" ht="18" x14ac:dyDescent="0.35">
      <c r="B16" s="273" t="s">
        <v>106</v>
      </c>
      <c r="C16" s="274"/>
      <c r="D16" s="274"/>
      <c r="E16" s="275"/>
    </row>
    <row r="17" spans="2:7" ht="16.5" x14ac:dyDescent="0.3">
      <c r="B17" s="241" t="s">
        <v>92</v>
      </c>
      <c r="C17" s="242"/>
      <c r="D17" s="243"/>
      <c r="E17" s="244"/>
      <c r="G17" s="246">
        <f>VLOOKUP(B17,'Drop Down Unternehmen'!B10:C11,2,0)</f>
        <v>0</v>
      </c>
    </row>
    <row r="18" spans="2:7" ht="18" x14ac:dyDescent="0.35">
      <c r="B18" s="273" t="s">
        <v>109</v>
      </c>
      <c r="C18" s="274"/>
      <c r="D18" s="274"/>
      <c r="E18" s="275"/>
    </row>
    <row r="19" spans="2:7" ht="16.5" x14ac:dyDescent="0.3">
      <c r="B19" s="241" t="s">
        <v>92</v>
      </c>
      <c r="C19" s="242"/>
      <c r="D19" s="243"/>
      <c r="E19" s="244"/>
      <c r="G19" s="246">
        <f>VLOOKUP(B19,'Drop Down Unternehmen'!B14:C15,2,0)</f>
        <v>0</v>
      </c>
    </row>
    <row r="20" spans="2:7" ht="18" x14ac:dyDescent="0.35">
      <c r="B20" s="273" t="s">
        <v>110</v>
      </c>
      <c r="C20" s="274"/>
      <c r="D20" s="274"/>
      <c r="E20" s="275"/>
    </row>
    <row r="21" spans="2:7" ht="16.5" x14ac:dyDescent="0.3">
      <c r="B21" s="241" t="s">
        <v>92</v>
      </c>
      <c r="C21" s="242"/>
      <c r="D21" s="243"/>
      <c r="E21" s="244"/>
      <c r="G21" s="246">
        <f>VLOOKUP(B21,'Drop Down Unternehmen'!B18:C19,2,0)</f>
        <v>0</v>
      </c>
    </row>
    <row r="22" spans="2:7" ht="16.5" x14ac:dyDescent="0.3">
      <c r="B22" s="236"/>
      <c r="C22" s="236"/>
      <c r="D22" s="236"/>
      <c r="E22" s="236"/>
    </row>
    <row r="23" spans="2:7" ht="22.5" x14ac:dyDescent="0.4">
      <c r="B23" s="234" t="s">
        <v>504</v>
      </c>
      <c r="C23" s="236"/>
      <c r="D23" s="237"/>
      <c r="E23" s="237"/>
    </row>
    <row r="24" spans="2:7" ht="18" x14ac:dyDescent="0.35">
      <c r="B24" s="273" t="s">
        <v>503</v>
      </c>
      <c r="C24" s="274"/>
      <c r="D24" s="274"/>
      <c r="E24" s="275"/>
    </row>
    <row r="25" spans="2:7" ht="16.5" x14ac:dyDescent="0.3">
      <c r="B25" s="241" t="s">
        <v>119</v>
      </c>
      <c r="C25" s="242"/>
      <c r="D25" s="242"/>
      <c r="E25" s="244"/>
      <c r="G25" s="246">
        <f>VLOOKUP(B25,'Drop Down Menü'!A221:B222,2,0)</f>
        <v>0</v>
      </c>
    </row>
    <row r="26" spans="2:7" ht="18" x14ac:dyDescent="0.35">
      <c r="B26" s="273" t="s">
        <v>125</v>
      </c>
      <c r="C26" s="274"/>
      <c r="D26" s="274"/>
      <c r="E26" s="275"/>
    </row>
    <row r="27" spans="2:7" ht="16.5" x14ac:dyDescent="0.3">
      <c r="B27" s="276" t="s">
        <v>322</v>
      </c>
      <c r="C27" s="277"/>
      <c r="D27" s="277"/>
      <c r="E27" s="244"/>
      <c r="G27" s="246">
        <f>VLOOKUP(B27,'Drop Down Menü'!A:B,2,0)</f>
        <v>0</v>
      </c>
    </row>
    <row r="28" spans="2:7" ht="16.5" x14ac:dyDescent="0.3">
      <c r="B28" s="236"/>
      <c r="C28" s="236"/>
      <c r="D28" s="236"/>
      <c r="E28" s="236"/>
    </row>
    <row r="29" spans="2:7" ht="22.5" x14ac:dyDescent="0.4">
      <c r="B29" s="234" t="s">
        <v>502</v>
      </c>
      <c r="C29" s="236"/>
      <c r="D29" s="237"/>
      <c r="E29" s="237"/>
    </row>
    <row r="30" spans="2:7" ht="18" x14ac:dyDescent="0.35">
      <c r="B30" s="273" t="s">
        <v>190</v>
      </c>
      <c r="C30" s="274"/>
      <c r="D30" s="274"/>
      <c r="E30" s="275"/>
    </row>
    <row r="31" spans="2:7" ht="16.5" x14ac:dyDescent="0.3">
      <c r="B31" s="276" t="s">
        <v>214</v>
      </c>
      <c r="C31" s="277"/>
      <c r="D31" s="242"/>
      <c r="E31" s="244"/>
      <c r="G31" s="246">
        <f>VLOOKUP(B31,'Drop Down Menü'!A17:B19,2,0)</f>
        <v>5</v>
      </c>
    </row>
    <row r="32" spans="2:7" x14ac:dyDescent="0.25">
      <c r="B32" s="237"/>
      <c r="C32" s="237"/>
      <c r="D32" s="237"/>
      <c r="E32" s="237"/>
    </row>
    <row r="33" spans="2:7" ht="26.25" x14ac:dyDescent="0.4">
      <c r="B33" s="234" t="s">
        <v>506</v>
      </c>
      <c r="C33" s="238"/>
      <c r="D33" s="237"/>
      <c r="E33" s="240"/>
    </row>
    <row r="34" spans="2:7" ht="18" x14ac:dyDescent="0.35">
      <c r="B34" s="273" t="s">
        <v>379</v>
      </c>
      <c r="C34" s="274"/>
      <c r="D34" s="274"/>
      <c r="E34" s="275"/>
    </row>
    <row r="35" spans="2:7" ht="16.5" x14ac:dyDescent="0.3">
      <c r="B35" s="276" t="s">
        <v>243</v>
      </c>
      <c r="C35" s="277"/>
      <c r="D35" s="242"/>
      <c r="E35" s="244"/>
      <c r="G35" s="246">
        <f>VLOOKUP(B35,'Drop Down Menü'!A40:B41,2,0)</f>
        <v>0</v>
      </c>
    </row>
    <row r="36" spans="2:7" ht="18" x14ac:dyDescent="0.35">
      <c r="B36" s="273" t="s">
        <v>387</v>
      </c>
      <c r="C36" s="274"/>
      <c r="D36" s="274"/>
      <c r="E36" s="275"/>
    </row>
    <row r="37" spans="2:7" ht="16.5" x14ac:dyDescent="0.3">
      <c r="B37" s="276" t="s">
        <v>243</v>
      </c>
      <c r="C37" s="277"/>
      <c r="D37" s="242"/>
      <c r="E37" s="244"/>
      <c r="G37" s="246">
        <f>VLOOKUP(B37,'Drop Down Menü'!A40:B41,2,0)</f>
        <v>0</v>
      </c>
    </row>
    <row r="38" spans="2:7" x14ac:dyDescent="0.25">
      <c r="B38" s="237"/>
      <c r="C38" s="237"/>
      <c r="D38" s="237"/>
      <c r="E38" s="237"/>
    </row>
    <row r="39" spans="2:7" ht="22.5" x14ac:dyDescent="0.4">
      <c r="B39" s="234" t="s">
        <v>520</v>
      </c>
      <c r="C39" s="238"/>
      <c r="D39" s="237"/>
      <c r="E39" s="237"/>
    </row>
    <row r="40" spans="2:7" ht="18" x14ac:dyDescent="0.35">
      <c r="B40" s="273" t="s">
        <v>521</v>
      </c>
      <c r="C40" s="274"/>
      <c r="D40" s="274"/>
      <c r="E40" s="275"/>
    </row>
    <row r="41" spans="2:7" ht="16.5" x14ac:dyDescent="0.3">
      <c r="B41" s="241" t="s">
        <v>449</v>
      </c>
      <c r="C41" s="242"/>
      <c r="D41" s="242"/>
      <c r="E41" s="244"/>
      <c r="G41" s="246">
        <f>VLOOKUP(B41,'Drop Down Wasch'!A40:B43,2,0)</f>
        <v>0</v>
      </c>
    </row>
    <row r="42" spans="2:7" ht="18" x14ac:dyDescent="0.35">
      <c r="B42" s="273" t="s">
        <v>434</v>
      </c>
      <c r="C42" s="274"/>
      <c r="D42" s="274"/>
      <c r="E42" s="275"/>
    </row>
    <row r="43" spans="2:7" ht="16.5" x14ac:dyDescent="0.3">
      <c r="B43" s="276" t="s">
        <v>243</v>
      </c>
      <c r="C43" s="277"/>
      <c r="D43" s="242"/>
      <c r="E43" s="244"/>
      <c r="G43" s="246">
        <f>VLOOKUP(B43,'Drop Down Wasch'!A50:B51,2,0)</f>
        <v>0</v>
      </c>
    </row>
    <row r="44" spans="2:7" x14ac:dyDescent="0.25">
      <c r="B44" s="237"/>
      <c r="C44" s="237"/>
      <c r="D44" s="237"/>
      <c r="E44" s="237"/>
    </row>
    <row r="45" spans="2:7" ht="26.25" x14ac:dyDescent="0.4">
      <c r="B45" s="234" t="s">
        <v>522</v>
      </c>
      <c r="C45" s="238"/>
      <c r="D45" s="239"/>
      <c r="E45" s="237"/>
    </row>
    <row r="46" spans="2:7" ht="18" x14ac:dyDescent="0.35">
      <c r="B46" s="273" t="s">
        <v>527</v>
      </c>
      <c r="C46" s="274"/>
      <c r="D46" s="274"/>
      <c r="E46" s="275"/>
    </row>
    <row r="47" spans="2:7" ht="16.5" x14ac:dyDescent="0.3">
      <c r="B47" s="276" t="s">
        <v>508</v>
      </c>
      <c r="C47" s="277"/>
      <c r="D47" s="245"/>
      <c r="E47" s="244"/>
      <c r="G47" s="246">
        <f>VLOOKUP(B47,'Drop Down Abfallsäcke'!B14:C15,2,0)</f>
        <v>10</v>
      </c>
    </row>
    <row r="48" spans="2:7" ht="18" x14ac:dyDescent="0.35">
      <c r="B48" s="273" t="s">
        <v>470</v>
      </c>
      <c r="C48" s="274"/>
      <c r="D48" s="274"/>
      <c r="E48" s="275"/>
    </row>
    <row r="49" spans="2:13" ht="16.5" x14ac:dyDescent="0.3">
      <c r="B49" s="241" t="s">
        <v>489</v>
      </c>
      <c r="C49" s="242"/>
      <c r="D49" s="242"/>
      <c r="E49" s="244"/>
      <c r="G49" s="246">
        <f>VLOOKUP(B49,'Drop Down Abfallsäcke'!B17:C21,2,0)</f>
        <v>15</v>
      </c>
    </row>
    <row r="51" spans="2:13" ht="24.75" x14ac:dyDescent="0.4">
      <c r="B51" s="234" t="s">
        <v>528</v>
      </c>
    </row>
    <row r="53" spans="2:13" ht="22.5" x14ac:dyDescent="0.4">
      <c r="D53" s="278" t="s">
        <v>517</v>
      </c>
      <c r="E53" s="279"/>
    </row>
    <row r="54" spans="2:13" x14ac:dyDescent="0.25">
      <c r="D54" s="280" t="s">
        <v>518</v>
      </c>
      <c r="E54" s="281"/>
    </row>
    <row r="55" spans="2:13" ht="15" customHeight="1" x14ac:dyDescent="0.25">
      <c r="D55" s="281"/>
      <c r="E55" s="281"/>
    </row>
    <row r="56" spans="2:13" ht="15" customHeight="1" x14ac:dyDescent="0.25">
      <c r="D56" s="281"/>
      <c r="E56" s="281"/>
    </row>
    <row r="57" spans="2:13" ht="15" customHeight="1" x14ac:dyDescent="0.25">
      <c r="D57" s="281"/>
      <c r="E57" s="281"/>
    </row>
    <row r="58" spans="2:13" ht="15" customHeight="1" x14ac:dyDescent="0.25">
      <c r="D58" s="281"/>
      <c r="E58" s="281"/>
    </row>
    <row r="59" spans="2:13" ht="15" customHeight="1" x14ac:dyDescent="0.25">
      <c r="D59" s="281"/>
      <c r="E59" s="281"/>
    </row>
    <row r="60" spans="2:13" ht="15" customHeight="1" x14ac:dyDescent="0.5">
      <c r="D60" s="251"/>
      <c r="E60" s="251"/>
    </row>
    <row r="62" spans="2:13" x14ac:dyDescent="0.25">
      <c r="G62" s="248"/>
      <c r="H62" s="248"/>
      <c r="I62" s="248"/>
      <c r="J62" s="248"/>
      <c r="K62" s="248"/>
      <c r="L62" s="248"/>
      <c r="M62" s="248"/>
    </row>
    <row r="63" spans="2:13" x14ac:dyDescent="0.25">
      <c r="G63" s="248"/>
      <c r="H63" s="248"/>
      <c r="I63" s="248"/>
      <c r="J63" s="248"/>
      <c r="K63" s="248"/>
      <c r="L63" s="248"/>
      <c r="M63" s="248"/>
    </row>
    <row r="64" spans="2:13" x14ac:dyDescent="0.25">
      <c r="G64" s="248"/>
      <c r="H64" s="248"/>
      <c r="I64" s="248"/>
      <c r="J64" s="248"/>
      <c r="K64" s="248"/>
      <c r="L64" s="248"/>
      <c r="M64" s="248"/>
    </row>
    <row r="65" spans="7:13" x14ac:dyDescent="0.25">
      <c r="G65" s="248"/>
      <c r="H65" s="248"/>
      <c r="I65" s="248"/>
      <c r="J65" s="248"/>
      <c r="K65" s="248"/>
      <c r="L65" s="248"/>
      <c r="M65" s="248"/>
    </row>
    <row r="66" spans="7:13" x14ac:dyDescent="0.25">
      <c r="G66" s="248"/>
      <c r="H66" s="248"/>
      <c r="I66" s="248"/>
      <c r="J66" s="248"/>
      <c r="K66" s="248"/>
      <c r="L66" s="248"/>
      <c r="M66" s="248"/>
    </row>
    <row r="67" spans="7:13" x14ac:dyDescent="0.25">
      <c r="G67" s="248"/>
      <c r="H67" s="248"/>
      <c r="I67" s="248"/>
      <c r="J67" s="248"/>
      <c r="K67" s="248"/>
      <c r="L67" s="248"/>
      <c r="M67" s="248"/>
    </row>
    <row r="68" spans="7:13" x14ac:dyDescent="0.25">
      <c r="G68" s="248"/>
      <c r="H68" s="248"/>
      <c r="I68" s="248"/>
      <c r="J68" s="248"/>
      <c r="K68" s="248"/>
      <c r="L68" s="248"/>
      <c r="M68" s="248"/>
    </row>
    <row r="69" spans="7:13" x14ac:dyDescent="0.25">
      <c r="G69" s="248"/>
      <c r="H69" s="248"/>
      <c r="I69" s="248"/>
      <c r="J69" s="248"/>
      <c r="K69" s="248"/>
      <c r="L69" s="248"/>
      <c r="M69" s="248"/>
    </row>
    <row r="70" spans="7:13" x14ac:dyDescent="0.25">
      <c r="G70" s="248"/>
      <c r="H70" s="248"/>
      <c r="I70" s="248"/>
      <c r="J70" s="248"/>
      <c r="K70" s="248"/>
      <c r="L70" s="248"/>
      <c r="M70" s="248"/>
    </row>
    <row r="71" spans="7:13" x14ac:dyDescent="0.25">
      <c r="G71" s="248"/>
      <c r="H71" s="248"/>
      <c r="I71" s="248"/>
      <c r="J71" s="248"/>
      <c r="K71" s="248"/>
      <c r="L71" s="248"/>
      <c r="M71" s="248"/>
    </row>
    <row r="72" spans="7:13" x14ac:dyDescent="0.25">
      <c r="G72" s="248"/>
      <c r="H72" s="248"/>
      <c r="I72" s="248"/>
      <c r="J72" s="248"/>
      <c r="K72" s="248"/>
      <c r="L72" s="248"/>
      <c r="M72" s="248"/>
    </row>
    <row r="73" spans="7:13" x14ac:dyDescent="0.25">
      <c r="G73" s="248"/>
      <c r="H73" s="248"/>
      <c r="I73" s="248"/>
      <c r="J73" s="248"/>
      <c r="K73" s="248"/>
      <c r="L73" s="248"/>
      <c r="M73" s="248"/>
    </row>
    <row r="74" spans="7:13" x14ac:dyDescent="0.25">
      <c r="G74" s="248"/>
      <c r="H74" s="248"/>
      <c r="I74" s="248"/>
      <c r="J74" s="248"/>
      <c r="K74" s="248"/>
      <c r="L74" s="248"/>
      <c r="M74" s="248"/>
    </row>
    <row r="75" spans="7:13" x14ac:dyDescent="0.25">
      <c r="G75" s="248"/>
      <c r="H75" s="248"/>
      <c r="I75" s="248"/>
      <c r="J75" s="248"/>
      <c r="K75" s="248"/>
      <c r="L75" s="248"/>
      <c r="M75" s="248"/>
    </row>
    <row r="76" spans="7:13" x14ac:dyDescent="0.25">
      <c r="G76" s="248"/>
      <c r="H76" s="248"/>
      <c r="I76" s="248"/>
      <c r="J76" s="248"/>
      <c r="K76" s="248"/>
      <c r="L76" s="248"/>
      <c r="M76" s="248"/>
    </row>
    <row r="77" spans="7:13" x14ac:dyDescent="0.25">
      <c r="G77" s="248"/>
      <c r="H77" s="248"/>
      <c r="I77" s="248"/>
      <c r="J77" s="248"/>
      <c r="K77" s="248"/>
      <c r="L77" s="248"/>
      <c r="M77" s="248"/>
    </row>
    <row r="78" spans="7:13" x14ac:dyDescent="0.25">
      <c r="G78" s="248"/>
      <c r="H78" s="248"/>
      <c r="I78" s="248"/>
      <c r="J78" s="248"/>
      <c r="K78" s="248"/>
      <c r="L78" s="248"/>
      <c r="M78" s="248"/>
    </row>
    <row r="79" spans="7:13" x14ac:dyDescent="0.25">
      <c r="G79" s="248"/>
      <c r="H79" s="248"/>
      <c r="I79" s="248"/>
      <c r="J79" s="248"/>
      <c r="K79" s="248"/>
      <c r="L79" s="248"/>
      <c r="M79" s="248"/>
    </row>
    <row r="80" spans="7:13" x14ac:dyDescent="0.25">
      <c r="G80" s="248"/>
      <c r="H80" s="248"/>
      <c r="I80" s="248"/>
      <c r="J80" s="248"/>
      <c r="K80" s="248"/>
      <c r="L80" s="248"/>
      <c r="M80" s="248"/>
    </row>
    <row r="81" spans="2:13" x14ac:dyDescent="0.25">
      <c r="B81" s="257" t="s">
        <v>510</v>
      </c>
      <c r="C81" s="257" t="s">
        <v>511</v>
      </c>
      <c r="D81" s="257" t="s">
        <v>512</v>
      </c>
      <c r="E81" s="257" t="s">
        <v>150</v>
      </c>
      <c r="G81" s="249"/>
      <c r="H81" s="248"/>
      <c r="I81" s="248"/>
      <c r="J81" s="248"/>
      <c r="K81" s="248"/>
      <c r="L81" s="248"/>
      <c r="M81" s="248"/>
    </row>
    <row r="82" spans="2:13" x14ac:dyDescent="0.25">
      <c r="B82" s="258" t="s">
        <v>507</v>
      </c>
      <c r="C82" s="258">
        <v>60</v>
      </c>
      <c r="D82" s="258">
        <f>SUM(G15:G21)</f>
        <v>0</v>
      </c>
      <c r="E82" s="259">
        <f>D82/C82</f>
        <v>0</v>
      </c>
    </row>
    <row r="83" spans="2:13" x14ac:dyDescent="0.25">
      <c r="B83" s="258" t="s">
        <v>504</v>
      </c>
      <c r="C83" s="258">
        <v>25</v>
      </c>
      <c r="D83" s="258">
        <f>SUM(G25:G27)</f>
        <v>0</v>
      </c>
      <c r="E83" s="259">
        <f t="shared" ref="E83:E87" si="0">D83/C83</f>
        <v>0</v>
      </c>
    </row>
    <row r="84" spans="2:13" x14ac:dyDescent="0.25">
      <c r="B84" s="258" t="s">
        <v>502</v>
      </c>
      <c r="C84" s="258">
        <v>15</v>
      </c>
      <c r="D84" s="258">
        <f>G31</f>
        <v>5</v>
      </c>
      <c r="E84" s="259">
        <f t="shared" si="0"/>
        <v>0.33333333333333331</v>
      </c>
    </row>
    <row r="85" spans="2:13" x14ac:dyDescent="0.25">
      <c r="B85" s="258" t="s">
        <v>506</v>
      </c>
      <c r="C85" s="258">
        <v>10</v>
      </c>
      <c r="D85" s="258">
        <f>SUM(G35:G38)</f>
        <v>0</v>
      </c>
      <c r="E85" s="259">
        <f t="shared" si="0"/>
        <v>0</v>
      </c>
    </row>
    <row r="86" spans="2:13" x14ac:dyDescent="0.25">
      <c r="B86" s="258" t="s">
        <v>29</v>
      </c>
      <c r="C86" s="258">
        <v>25</v>
      </c>
      <c r="D86" s="258">
        <f>SUM(G41:G43)</f>
        <v>0</v>
      </c>
      <c r="E86" s="259">
        <f t="shared" si="0"/>
        <v>0</v>
      </c>
    </row>
    <row r="87" spans="2:13" x14ac:dyDescent="0.25">
      <c r="B87" s="258" t="s">
        <v>505</v>
      </c>
      <c r="C87" s="258">
        <v>30</v>
      </c>
      <c r="D87" s="258">
        <f>SUM(G47:G49)</f>
        <v>25</v>
      </c>
      <c r="E87" s="259">
        <f t="shared" si="0"/>
        <v>0.83333333333333337</v>
      </c>
    </row>
    <row r="88" spans="2:13" x14ac:dyDescent="0.25">
      <c r="B88" s="260" t="s">
        <v>513</v>
      </c>
      <c r="C88" s="260">
        <f>SUM(C82:C87)</f>
        <v>165</v>
      </c>
      <c r="D88" s="260">
        <f>SUM(D82:D87)</f>
        <v>30</v>
      </c>
      <c r="E88" s="261">
        <f>D88/C88</f>
        <v>0.18181818181818182</v>
      </c>
    </row>
    <row r="89" spans="2:13" x14ac:dyDescent="0.25">
      <c r="B89" s="258"/>
      <c r="C89" s="258"/>
      <c r="D89" s="258"/>
      <c r="E89" s="258"/>
    </row>
    <row r="90" spans="2:13" x14ac:dyDescent="0.25">
      <c r="B90" s="258"/>
      <c r="C90" s="258"/>
      <c r="D90" s="258"/>
      <c r="E90" s="258"/>
    </row>
    <row r="91" spans="2:13" x14ac:dyDescent="0.25">
      <c r="B91" s="257" t="s">
        <v>514</v>
      </c>
      <c r="C91" s="258"/>
      <c r="D91" s="258"/>
      <c r="E91" s="258"/>
    </row>
    <row r="92" spans="2:13" x14ac:dyDescent="0.25">
      <c r="B92" s="258" t="s">
        <v>298</v>
      </c>
      <c r="C92" s="258"/>
      <c r="D92" s="258"/>
      <c r="E92" s="258"/>
    </row>
    <row r="93" spans="2:13" x14ac:dyDescent="0.25">
      <c r="B93" s="258" t="s">
        <v>299</v>
      </c>
      <c r="C93" s="259">
        <f>E88</f>
        <v>0.18181818181818182</v>
      </c>
      <c r="D93" s="258"/>
      <c r="E93" s="258"/>
    </row>
    <row r="94" spans="2:13" x14ac:dyDescent="0.25">
      <c r="B94" s="258" t="s">
        <v>300</v>
      </c>
      <c r="C94" s="262">
        <v>5.0000000000000001E-3</v>
      </c>
      <c r="D94" s="258"/>
      <c r="E94" s="258"/>
    </row>
    <row r="95" spans="2:13" x14ac:dyDescent="0.25">
      <c r="B95" s="258" t="s">
        <v>301</v>
      </c>
      <c r="C95" s="262">
        <f>2-C93-C94</f>
        <v>1.8131818181818182</v>
      </c>
      <c r="D95" s="258"/>
      <c r="E95" s="258"/>
    </row>
  </sheetData>
  <sheetProtection algorithmName="SHA-512" hashValue="0L4/ELxR1PweRq/TlZTpKIVJi5FTRp2Fu7APlCXxS3Gk2RLBHR/7F61bVRue58hySH4XN4F/XIgyAUzZHpHQug==" saltValue="/+txUI0dn72lgUgBGU4P/w==" spinCount="100000" sheet="1" objects="1" scenarios="1"/>
  <protectedRanges>
    <protectedRange sqref="C8" name="Bereich3"/>
    <protectedRange sqref="C6" name="Bereich2"/>
    <protectedRange sqref="C4:D4" name="Bereich1"/>
  </protectedRanges>
  <mergeCells count="25">
    <mergeCell ref="D53:E53"/>
    <mergeCell ref="D54:E59"/>
    <mergeCell ref="B1:E1"/>
    <mergeCell ref="B31:C31"/>
    <mergeCell ref="B40:E40"/>
    <mergeCell ref="B42:E42"/>
    <mergeCell ref="B43:C43"/>
    <mergeCell ref="B14:E14"/>
    <mergeCell ref="B16:E16"/>
    <mergeCell ref="B18:E18"/>
    <mergeCell ref="B20:E20"/>
    <mergeCell ref="B24:E24"/>
    <mergeCell ref="B26:E26"/>
    <mergeCell ref="C4:D4"/>
    <mergeCell ref="C6:D6"/>
    <mergeCell ref="C8:D8"/>
    <mergeCell ref="B46:E46"/>
    <mergeCell ref="B47:C47"/>
    <mergeCell ref="B48:E48"/>
    <mergeCell ref="B27:D27"/>
    <mergeCell ref="B30:E30"/>
    <mergeCell ref="B34:E34"/>
    <mergeCell ref="B35:C35"/>
    <mergeCell ref="B36:E36"/>
    <mergeCell ref="B37:C37"/>
  </mergeCells>
  <dataValidations count="3">
    <dataValidation type="list" allowBlank="1" showInputMessage="1" showErrorMessage="1" sqref="B19 B21 B17" xr:uid="{CD35CEE0-0439-4B9C-91FA-54925D0148C6}">
      <formula1>"Ja,Nein"</formula1>
    </dataValidation>
    <dataValidation type="list" allowBlank="1" showInputMessage="1" showErrorMessage="1" sqref="B15" xr:uid="{33B8E30E-3BD7-450B-AF0F-FC1AADB7E1F1}">
      <formula1>"Ja, Nein"</formula1>
    </dataValidation>
    <dataValidation type="list" allowBlank="1" showInputMessage="1" showErrorMessage="1" sqref="B27" xr:uid="{7B167698-9E57-404B-84F1-7DA578BD7DD1}">
      <formula1>"Produkte mit Nachhaltigkeitslabel sind nicht gesondert im Sortiment hervorgehoben, Produkte mit Nachhaltigkeitslabel sind gesondert im Sortiment hervorgehoben, dezidiertes nachhaltiges Sortiment (geht über Auflistung von Nachhaltigkeitslabeln hinaus)"</formula1>
    </dataValidation>
  </dataValidations>
  <pageMargins left="0.7" right="0.7" top="0.78740157499999996" bottom="0.78740157499999996" header="0.3" footer="0.3"/>
  <pageSetup paperSize="9" orientation="portrait"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2DED2434-452A-4AD0-812A-0E99605DEC6E}">
          <x14:formula1>
            <xm:f>'Drop Down Abfallsäcke'!$B$17:$B$21</xm:f>
          </x14:formula1>
          <xm:sqref>B49</xm:sqref>
        </x14:dataValidation>
        <x14:dataValidation type="list" allowBlank="1" showInputMessage="1" showErrorMessage="1" xr:uid="{387F314F-04B7-4916-8476-CB84D33CF0A9}">
          <x14:formula1>
            <xm:f>'Drop Down Abfallsäcke'!$B$14:$B$15</xm:f>
          </x14:formula1>
          <xm:sqref>B47</xm:sqref>
        </x14:dataValidation>
        <x14:dataValidation type="list" allowBlank="1" showInputMessage="1" showErrorMessage="1" xr:uid="{2594F792-608D-4547-9F8D-8D8C7991409B}">
          <x14:formula1>
            <xm:f>'Drop Down Wasch'!$A$50:$A$51</xm:f>
          </x14:formula1>
          <xm:sqref>B43</xm:sqref>
        </x14:dataValidation>
        <x14:dataValidation type="list" allowBlank="1" showInputMessage="1" showErrorMessage="1" xr:uid="{2FB037EC-86A4-4474-86F2-FEA2B4BEB8AD}">
          <x14:formula1>
            <xm:f>'Drop Down Wasch'!$A$40:$A$43</xm:f>
          </x14:formula1>
          <xm:sqref>B41</xm:sqref>
        </x14:dataValidation>
        <x14:dataValidation type="list" allowBlank="1" showInputMessage="1" showErrorMessage="1" xr:uid="{163D1F99-09ED-480C-BADF-CAC0A799755B}">
          <x14:formula1>
            <xm:f>'Drop Down Menü'!$A$40:$A$41</xm:f>
          </x14:formula1>
          <xm:sqref>B35 B37</xm:sqref>
        </x14:dataValidation>
        <x14:dataValidation type="list" allowBlank="1" showInputMessage="1" showErrorMessage="1" xr:uid="{73215157-DC16-4C60-A21B-C867DD98A790}">
          <x14:formula1>
            <xm:f>'Drop Down Menü'!$A$17:$A$19</xm:f>
          </x14:formula1>
          <xm:sqref>B31</xm:sqref>
        </x14:dataValidation>
        <x14:dataValidation type="list" allowBlank="1" showInputMessage="1" showErrorMessage="1" xr:uid="{392CDA61-27E9-4576-8375-4AE6C4A24B98}">
          <x14:formula1>
            <xm:f>'Drop Down Menü'!$A$221:$A$222</xm:f>
          </x14:formula1>
          <xm:sqref>B25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57896-DE3F-46EB-B8EC-10018754ABFF}">
  <dimension ref="A1"/>
  <sheetViews>
    <sheetView showGridLines="0" topLeftCell="A10" zoomScale="115" zoomScaleNormal="115" workbookViewId="0">
      <selection activeCell="N19" sqref="N19"/>
    </sheetView>
  </sheetViews>
  <sheetFormatPr baseColWidth="10" defaultRowHeight="15" x14ac:dyDescent="0.25"/>
  <sheetData/>
  <sheetProtection algorithmName="SHA-512" hashValue="skBu/K+lD+Ny5EmEU58n4ro08v9erzCe7LE7+bHsNITwzvaG7EJLJiv6wBxEAxm7z6uKUAe8dbzbYxJMvwRyuA==" saltValue="niTN4Uku4HzLxp3kaX+NGQ==" spinCount="100000" sheet="1" objects="1" scenarios="1"/>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1C6B0-534A-40C1-A9FF-DC23508EBE6D}">
  <sheetPr codeName="Tabelle1"/>
  <dimension ref="A1:U98"/>
  <sheetViews>
    <sheetView showGridLines="0" zoomScale="85" zoomScaleNormal="85" workbookViewId="0">
      <selection activeCell="C8" sqref="C8:K9"/>
    </sheetView>
  </sheetViews>
  <sheetFormatPr baseColWidth="10" defaultColWidth="11.42578125" defaultRowHeight="15" x14ac:dyDescent="0.25"/>
  <cols>
    <col min="4" max="4" width="15.5703125" customWidth="1"/>
    <col min="11" max="11" width="13.5703125" customWidth="1"/>
  </cols>
  <sheetData>
    <row r="1" spans="1:21" x14ac:dyDescent="0.25">
      <c r="A1" s="4"/>
      <c r="B1" s="4"/>
      <c r="C1" s="4"/>
      <c r="D1" s="4"/>
      <c r="E1" s="4"/>
      <c r="F1" s="4"/>
      <c r="G1" s="4"/>
      <c r="H1" s="4"/>
      <c r="I1" s="4"/>
      <c r="J1" s="4"/>
      <c r="K1" s="4"/>
      <c r="L1" s="4"/>
      <c r="M1" s="4"/>
      <c r="N1" s="4"/>
      <c r="O1" s="4"/>
      <c r="P1" s="4"/>
      <c r="Q1" s="4"/>
      <c r="R1" s="4"/>
      <c r="S1" s="4"/>
      <c r="T1" s="4"/>
      <c r="U1" s="4"/>
    </row>
    <row r="2" spans="1:21" x14ac:dyDescent="0.25">
      <c r="A2" s="4"/>
      <c r="B2" s="4"/>
      <c r="C2" s="4"/>
      <c r="D2" s="4"/>
      <c r="E2" s="4"/>
      <c r="F2" s="4"/>
      <c r="G2" s="4"/>
      <c r="H2" s="4"/>
      <c r="I2" s="4"/>
      <c r="J2" s="4"/>
      <c r="K2" s="4"/>
      <c r="L2" s="4"/>
      <c r="M2" s="4"/>
      <c r="N2" s="4"/>
      <c r="O2" s="4"/>
      <c r="P2" s="4"/>
      <c r="Q2" s="4"/>
      <c r="R2" s="4"/>
      <c r="S2" s="4"/>
      <c r="T2" s="4"/>
      <c r="U2" s="4"/>
    </row>
    <row r="3" spans="1:21" x14ac:dyDescent="0.25">
      <c r="A3" s="4"/>
      <c r="B3" s="4"/>
      <c r="C3" s="4"/>
      <c r="D3" s="4"/>
      <c r="E3" s="4"/>
      <c r="F3" s="4"/>
      <c r="G3" s="4"/>
      <c r="H3" s="4"/>
      <c r="I3" s="4"/>
      <c r="J3" s="4"/>
      <c r="K3" s="4"/>
      <c r="L3" s="4"/>
      <c r="M3" s="4"/>
      <c r="N3" s="4"/>
      <c r="O3" s="4"/>
      <c r="P3" s="4"/>
      <c r="Q3" s="4"/>
      <c r="R3" s="4"/>
      <c r="S3" s="4"/>
      <c r="T3" s="4"/>
      <c r="U3" s="4"/>
    </row>
    <row r="4" spans="1:21" x14ac:dyDescent="0.25">
      <c r="A4" s="4"/>
      <c r="B4" s="4"/>
      <c r="C4" s="4"/>
      <c r="D4" s="4"/>
      <c r="E4" s="4"/>
      <c r="F4" s="4"/>
      <c r="G4" s="4"/>
      <c r="H4" s="4"/>
      <c r="I4" s="4"/>
      <c r="J4" s="4"/>
      <c r="K4" s="4"/>
      <c r="L4" s="4"/>
      <c r="M4" s="4"/>
      <c r="N4" s="4"/>
      <c r="O4" s="4"/>
      <c r="P4" s="4"/>
      <c r="Q4" s="4"/>
      <c r="R4" s="4"/>
      <c r="S4" s="4"/>
      <c r="T4" s="4"/>
      <c r="U4" s="4"/>
    </row>
    <row r="5" spans="1:21" x14ac:dyDescent="0.25">
      <c r="A5" s="4"/>
      <c r="B5" s="4"/>
      <c r="C5" s="4"/>
      <c r="D5" s="4"/>
      <c r="E5" s="4"/>
      <c r="F5" s="4"/>
      <c r="G5" s="4"/>
      <c r="H5" s="4"/>
      <c r="I5" s="4"/>
      <c r="J5" s="4"/>
      <c r="K5" s="4"/>
      <c r="L5" s="4"/>
      <c r="M5" s="4"/>
      <c r="N5" s="4"/>
      <c r="O5" s="4"/>
      <c r="P5" s="4"/>
      <c r="Q5" s="4"/>
      <c r="R5" s="4"/>
      <c r="S5" s="4"/>
      <c r="T5" s="4"/>
      <c r="U5" s="4"/>
    </row>
    <row r="6" spans="1:21" x14ac:dyDescent="0.25">
      <c r="A6" s="4"/>
      <c r="B6" s="4"/>
      <c r="C6" s="4"/>
      <c r="D6" s="4"/>
      <c r="E6" s="4"/>
      <c r="F6" s="4"/>
      <c r="G6" s="4"/>
      <c r="H6" s="4"/>
      <c r="I6" s="4"/>
      <c r="J6" s="4"/>
      <c r="K6" s="4"/>
      <c r="L6" s="4"/>
      <c r="M6" s="4"/>
      <c r="N6" s="4"/>
      <c r="O6" s="4"/>
      <c r="P6" s="4"/>
      <c r="Q6" s="4"/>
      <c r="R6" s="4"/>
      <c r="S6" s="4"/>
      <c r="T6" s="4"/>
      <c r="U6" s="4"/>
    </row>
    <row r="7" spans="1:21" ht="15.75" thickBot="1" x14ac:dyDescent="0.3">
      <c r="B7" s="4"/>
      <c r="C7" s="4"/>
      <c r="D7" s="4"/>
      <c r="E7" s="4"/>
      <c r="F7" s="4"/>
      <c r="G7" s="4"/>
      <c r="H7" s="4"/>
      <c r="I7" s="4"/>
      <c r="J7" s="4"/>
      <c r="K7" s="4"/>
      <c r="L7" s="4"/>
      <c r="M7" s="4"/>
      <c r="N7" s="4"/>
      <c r="O7" s="4"/>
      <c r="P7" s="4"/>
      <c r="Q7" s="4"/>
      <c r="R7" s="4"/>
      <c r="S7" s="4"/>
      <c r="T7" s="4"/>
      <c r="U7" s="4"/>
    </row>
    <row r="8" spans="1:21" ht="18.75" customHeight="1" x14ac:dyDescent="0.25">
      <c r="A8" s="4"/>
      <c r="B8" s="11"/>
      <c r="C8" s="284" t="s">
        <v>0</v>
      </c>
      <c r="D8" s="285"/>
      <c r="E8" s="285"/>
      <c r="F8" s="285"/>
      <c r="G8" s="285"/>
      <c r="H8" s="285"/>
      <c r="I8" s="285"/>
      <c r="J8" s="285"/>
      <c r="K8" s="286"/>
      <c r="L8" s="10"/>
      <c r="M8" s="4"/>
      <c r="N8" s="4"/>
      <c r="O8" s="4"/>
      <c r="P8" s="4"/>
      <c r="Q8" s="4"/>
      <c r="R8" s="4"/>
      <c r="S8" s="4"/>
      <c r="T8" s="4"/>
      <c r="U8" s="4"/>
    </row>
    <row r="9" spans="1:21" ht="28.5" customHeight="1" thickBot="1" x14ac:dyDescent="0.3">
      <c r="A9" s="4"/>
      <c r="B9" s="11"/>
      <c r="C9" s="287"/>
      <c r="D9" s="288"/>
      <c r="E9" s="288"/>
      <c r="F9" s="288"/>
      <c r="G9" s="288"/>
      <c r="H9" s="288"/>
      <c r="I9" s="288"/>
      <c r="J9" s="288"/>
      <c r="K9" s="289"/>
      <c r="L9" s="10"/>
      <c r="M9" s="4"/>
      <c r="N9" s="4"/>
      <c r="O9" s="4"/>
      <c r="P9" s="4"/>
      <c r="Q9" s="4"/>
      <c r="R9" s="4"/>
      <c r="S9" s="4"/>
      <c r="T9" s="4"/>
      <c r="U9" s="4"/>
    </row>
    <row r="10" spans="1:21" ht="28.5" customHeight="1" x14ac:dyDescent="0.25">
      <c r="A10" s="4"/>
      <c r="B10" s="11"/>
      <c r="C10" s="296" t="s">
        <v>1</v>
      </c>
      <c r="D10" s="297"/>
      <c r="E10" s="297"/>
      <c r="F10" s="297"/>
      <c r="G10" s="297"/>
      <c r="H10" s="297"/>
      <c r="I10" s="297"/>
      <c r="J10" s="297"/>
      <c r="K10" s="298"/>
      <c r="L10" s="10"/>
      <c r="M10" s="4"/>
      <c r="N10" s="4"/>
      <c r="O10" s="4"/>
      <c r="P10" s="4"/>
      <c r="Q10" s="4"/>
      <c r="R10" s="4"/>
      <c r="S10" s="4"/>
      <c r="T10" s="4"/>
      <c r="U10" s="4"/>
    </row>
    <row r="11" spans="1:21" ht="15" customHeight="1" x14ac:dyDescent="0.25">
      <c r="A11" s="4"/>
      <c r="B11" s="11"/>
      <c r="C11" s="290" t="s">
        <v>2</v>
      </c>
      <c r="D11" s="291"/>
      <c r="E11" s="291"/>
      <c r="F11" s="291"/>
      <c r="G11" s="291"/>
      <c r="H11" s="291"/>
      <c r="I11" s="291"/>
      <c r="J11" s="291"/>
      <c r="K11" s="292"/>
      <c r="L11" s="10"/>
      <c r="M11" s="4"/>
      <c r="N11" s="4"/>
      <c r="O11" s="4"/>
      <c r="P11" s="4"/>
      <c r="Q11" s="4"/>
      <c r="R11" s="4"/>
      <c r="S11" s="4"/>
      <c r="T11" s="4"/>
      <c r="U11" s="4"/>
    </row>
    <row r="12" spans="1:21" x14ac:dyDescent="0.25">
      <c r="A12" s="4"/>
      <c r="B12" s="11"/>
      <c r="C12" s="290"/>
      <c r="D12" s="291"/>
      <c r="E12" s="291"/>
      <c r="F12" s="291"/>
      <c r="G12" s="291"/>
      <c r="H12" s="291"/>
      <c r="I12" s="291"/>
      <c r="J12" s="291"/>
      <c r="K12" s="292"/>
      <c r="L12" s="10"/>
      <c r="M12" s="4"/>
      <c r="N12" s="4"/>
      <c r="O12" s="4"/>
      <c r="P12" s="4"/>
      <c r="Q12" s="4"/>
      <c r="R12" s="4"/>
      <c r="S12" s="4"/>
      <c r="T12" s="4"/>
      <c r="U12" s="4"/>
    </row>
    <row r="13" spans="1:21" x14ac:dyDescent="0.25">
      <c r="A13" s="4"/>
      <c r="B13" s="11"/>
      <c r="C13" s="290"/>
      <c r="D13" s="291"/>
      <c r="E13" s="291"/>
      <c r="F13" s="291"/>
      <c r="G13" s="291"/>
      <c r="H13" s="291"/>
      <c r="I13" s="291"/>
      <c r="J13" s="291"/>
      <c r="K13" s="292"/>
      <c r="L13" s="10"/>
      <c r="M13" s="4"/>
      <c r="N13" s="4"/>
      <c r="O13" s="4"/>
      <c r="P13" s="4"/>
      <c r="Q13" s="4"/>
      <c r="R13" s="4"/>
      <c r="S13" s="4"/>
      <c r="T13" s="4"/>
      <c r="U13" s="4"/>
    </row>
    <row r="14" spans="1:21" x14ac:dyDescent="0.25">
      <c r="A14" s="4"/>
      <c r="B14" s="11"/>
      <c r="C14" s="290"/>
      <c r="D14" s="291"/>
      <c r="E14" s="291"/>
      <c r="F14" s="291"/>
      <c r="G14" s="291"/>
      <c r="H14" s="291"/>
      <c r="I14" s="291"/>
      <c r="J14" s="291"/>
      <c r="K14" s="292"/>
      <c r="L14" s="10"/>
      <c r="N14" s="4"/>
      <c r="O14" s="4"/>
      <c r="P14" s="4"/>
      <c r="Q14" s="4"/>
      <c r="R14" s="4"/>
      <c r="S14" s="4"/>
      <c r="T14" s="4"/>
      <c r="U14" s="4"/>
    </row>
    <row r="15" spans="1:21" x14ac:dyDescent="0.25">
      <c r="A15" s="4"/>
      <c r="B15" s="11"/>
      <c r="C15" s="290"/>
      <c r="D15" s="291"/>
      <c r="E15" s="291"/>
      <c r="F15" s="291"/>
      <c r="G15" s="291"/>
      <c r="H15" s="291"/>
      <c r="I15" s="291"/>
      <c r="J15" s="291"/>
      <c r="K15" s="292"/>
      <c r="L15" s="10"/>
      <c r="M15" s="4"/>
      <c r="N15" s="4"/>
      <c r="O15" s="4"/>
      <c r="P15" s="4"/>
      <c r="Q15" s="4"/>
      <c r="R15" s="4"/>
      <c r="S15" s="4"/>
      <c r="T15" s="4"/>
      <c r="U15" s="4"/>
    </row>
    <row r="16" spans="1:21" x14ac:dyDescent="0.25">
      <c r="A16" s="4"/>
      <c r="B16" s="11"/>
      <c r="C16" s="290"/>
      <c r="D16" s="291"/>
      <c r="E16" s="291"/>
      <c r="F16" s="291"/>
      <c r="G16" s="291"/>
      <c r="H16" s="291"/>
      <c r="I16" s="291"/>
      <c r="J16" s="291"/>
      <c r="K16" s="292"/>
      <c r="L16" s="10"/>
      <c r="M16" s="4"/>
      <c r="N16" s="4"/>
      <c r="O16" s="4"/>
      <c r="P16" s="4"/>
      <c r="Q16" s="4"/>
      <c r="R16" s="4"/>
      <c r="S16" s="4"/>
      <c r="T16" s="4"/>
      <c r="U16" s="4"/>
    </row>
    <row r="17" spans="1:21" x14ac:dyDescent="0.25">
      <c r="A17" s="4"/>
      <c r="B17" s="11"/>
      <c r="C17" s="290"/>
      <c r="D17" s="291"/>
      <c r="E17" s="291"/>
      <c r="F17" s="291"/>
      <c r="G17" s="291"/>
      <c r="H17" s="291"/>
      <c r="I17" s="291"/>
      <c r="J17" s="291"/>
      <c r="K17" s="292"/>
      <c r="L17" s="10"/>
      <c r="M17" s="4"/>
      <c r="N17" s="4"/>
      <c r="O17" s="4"/>
      <c r="P17" s="4"/>
      <c r="Q17" s="4"/>
      <c r="R17" s="4"/>
      <c r="S17" s="4"/>
      <c r="T17" s="4"/>
      <c r="U17" s="4"/>
    </row>
    <row r="18" spans="1:21" x14ac:dyDescent="0.25">
      <c r="A18" s="4"/>
      <c r="B18" s="11"/>
      <c r="C18" s="290"/>
      <c r="D18" s="291"/>
      <c r="E18" s="291"/>
      <c r="F18" s="291"/>
      <c r="G18" s="291"/>
      <c r="H18" s="291"/>
      <c r="I18" s="291"/>
      <c r="J18" s="291"/>
      <c r="K18" s="292"/>
      <c r="L18" s="10"/>
      <c r="M18" s="4"/>
      <c r="N18" s="4"/>
      <c r="O18" s="4"/>
      <c r="P18" s="4"/>
      <c r="Q18" s="4"/>
      <c r="R18" s="4"/>
      <c r="S18" s="4"/>
      <c r="T18" s="4"/>
      <c r="U18" s="4"/>
    </row>
    <row r="19" spans="1:21" x14ac:dyDescent="0.25">
      <c r="A19" s="4"/>
      <c r="B19" s="11"/>
      <c r="C19" s="290"/>
      <c r="D19" s="291"/>
      <c r="E19" s="291"/>
      <c r="F19" s="291"/>
      <c r="G19" s="291"/>
      <c r="H19" s="291"/>
      <c r="I19" s="291"/>
      <c r="J19" s="291"/>
      <c r="K19" s="292"/>
      <c r="L19" s="10"/>
      <c r="M19" s="4"/>
      <c r="N19" s="4"/>
      <c r="O19" s="4"/>
      <c r="P19" s="4"/>
      <c r="Q19" s="4"/>
      <c r="R19" s="4"/>
      <c r="S19" s="4"/>
      <c r="T19" s="4"/>
      <c r="U19" s="4"/>
    </row>
    <row r="20" spans="1:21" x14ac:dyDescent="0.25">
      <c r="A20" s="4"/>
      <c r="B20" s="11"/>
      <c r="C20" s="290"/>
      <c r="D20" s="291"/>
      <c r="E20" s="291"/>
      <c r="F20" s="291"/>
      <c r="G20" s="291"/>
      <c r="H20" s="291"/>
      <c r="I20" s="291"/>
      <c r="J20" s="291"/>
      <c r="K20" s="292"/>
      <c r="L20" s="10"/>
      <c r="M20" s="4"/>
      <c r="N20" s="4"/>
      <c r="O20" s="4"/>
      <c r="P20" s="4"/>
      <c r="Q20" s="4"/>
      <c r="R20" s="4"/>
      <c r="S20" s="4"/>
      <c r="T20" s="4"/>
      <c r="U20" s="4"/>
    </row>
    <row r="21" spans="1:21" x14ac:dyDescent="0.25">
      <c r="A21" s="4"/>
      <c r="B21" s="11"/>
      <c r="C21" s="290"/>
      <c r="D21" s="291"/>
      <c r="E21" s="291"/>
      <c r="F21" s="291"/>
      <c r="G21" s="291"/>
      <c r="H21" s="291"/>
      <c r="I21" s="291"/>
      <c r="J21" s="291"/>
      <c r="K21" s="292"/>
      <c r="L21" s="10"/>
      <c r="M21" s="4"/>
      <c r="N21" s="4"/>
      <c r="O21" s="4"/>
      <c r="P21" s="4"/>
      <c r="Q21" s="4"/>
      <c r="R21" s="4"/>
      <c r="S21" s="4"/>
      <c r="T21" s="4"/>
      <c r="U21" s="4"/>
    </row>
    <row r="22" spans="1:21" x14ac:dyDescent="0.25">
      <c r="A22" s="4"/>
      <c r="B22" s="11"/>
      <c r="C22" s="290"/>
      <c r="D22" s="291"/>
      <c r="E22" s="291"/>
      <c r="F22" s="291"/>
      <c r="G22" s="291"/>
      <c r="H22" s="291"/>
      <c r="I22" s="291"/>
      <c r="J22" s="291"/>
      <c r="K22" s="292"/>
      <c r="L22" s="10"/>
      <c r="M22" s="4"/>
      <c r="N22" s="4"/>
      <c r="O22" s="4"/>
      <c r="P22" s="4"/>
      <c r="Q22" s="4"/>
      <c r="R22" s="4"/>
      <c r="S22" s="4"/>
      <c r="T22" s="4"/>
      <c r="U22" s="4"/>
    </row>
    <row r="23" spans="1:21" x14ac:dyDescent="0.25">
      <c r="A23" s="4"/>
      <c r="B23" s="11"/>
      <c r="C23" s="290"/>
      <c r="D23" s="291"/>
      <c r="E23" s="291"/>
      <c r="F23" s="291"/>
      <c r="G23" s="291"/>
      <c r="H23" s="291"/>
      <c r="I23" s="291"/>
      <c r="J23" s="291"/>
      <c r="K23" s="292"/>
      <c r="L23" s="10"/>
      <c r="M23" s="4"/>
      <c r="N23" s="4"/>
      <c r="O23" s="4"/>
      <c r="P23" s="4"/>
      <c r="Q23" s="4"/>
      <c r="R23" s="4"/>
      <c r="S23" s="4"/>
      <c r="T23" s="4"/>
      <c r="U23" s="4"/>
    </row>
    <row r="24" spans="1:21" x14ac:dyDescent="0.25">
      <c r="A24" s="4"/>
      <c r="B24" s="11"/>
      <c r="C24" s="290"/>
      <c r="D24" s="291"/>
      <c r="E24" s="291"/>
      <c r="F24" s="291"/>
      <c r="G24" s="291"/>
      <c r="H24" s="291"/>
      <c r="I24" s="291"/>
      <c r="J24" s="291"/>
      <c r="K24" s="292"/>
      <c r="L24" s="10"/>
      <c r="M24" s="4"/>
      <c r="N24" s="4"/>
      <c r="O24" s="4"/>
      <c r="P24" s="4"/>
      <c r="Q24" s="4"/>
      <c r="R24" s="4"/>
      <c r="S24" s="4"/>
      <c r="T24" s="4"/>
      <c r="U24" s="4"/>
    </row>
    <row r="25" spans="1:21" x14ac:dyDescent="0.25">
      <c r="A25" s="4"/>
      <c r="B25" s="11"/>
      <c r="C25" s="290"/>
      <c r="D25" s="291"/>
      <c r="E25" s="291"/>
      <c r="F25" s="291"/>
      <c r="G25" s="291"/>
      <c r="H25" s="291"/>
      <c r="I25" s="291"/>
      <c r="J25" s="291"/>
      <c r="K25" s="292"/>
      <c r="L25" s="10"/>
      <c r="M25" s="4"/>
      <c r="N25" s="4"/>
      <c r="O25" s="4"/>
      <c r="P25" s="4"/>
      <c r="Q25" s="4"/>
      <c r="R25" s="4"/>
      <c r="S25" s="4"/>
      <c r="T25" s="4"/>
      <c r="U25" s="4"/>
    </row>
    <row r="26" spans="1:21" x14ac:dyDescent="0.25">
      <c r="A26" s="4"/>
      <c r="B26" s="11"/>
      <c r="C26" s="290"/>
      <c r="D26" s="291"/>
      <c r="E26" s="291"/>
      <c r="F26" s="291"/>
      <c r="G26" s="291"/>
      <c r="H26" s="291"/>
      <c r="I26" s="291"/>
      <c r="J26" s="291"/>
      <c r="K26" s="292"/>
      <c r="L26" s="10"/>
      <c r="M26" s="4"/>
      <c r="N26" s="4"/>
      <c r="O26" s="4"/>
      <c r="P26" s="4"/>
      <c r="Q26" s="4"/>
      <c r="R26" s="4"/>
      <c r="S26" s="4"/>
      <c r="T26" s="4"/>
      <c r="U26" s="4"/>
    </row>
    <row r="27" spans="1:21" x14ac:dyDescent="0.25">
      <c r="A27" s="4"/>
      <c r="B27" s="11"/>
      <c r="C27" s="290"/>
      <c r="D27" s="291"/>
      <c r="E27" s="291"/>
      <c r="F27" s="291"/>
      <c r="G27" s="291"/>
      <c r="H27" s="291"/>
      <c r="I27" s="291"/>
      <c r="J27" s="291"/>
      <c r="K27" s="292"/>
      <c r="L27" s="10"/>
      <c r="M27" s="4"/>
      <c r="N27" s="4"/>
      <c r="O27" s="4"/>
      <c r="P27" s="4"/>
      <c r="Q27" s="4"/>
      <c r="R27" s="4"/>
      <c r="S27" s="4"/>
      <c r="T27" s="4"/>
      <c r="U27" s="4"/>
    </row>
    <row r="28" spans="1:21" x14ac:dyDescent="0.25">
      <c r="A28" s="4"/>
      <c r="B28" s="11"/>
      <c r="C28" s="290"/>
      <c r="D28" s="291"/>
      <c r="E28" s="291"/>
      <c r="F28" s="291"/>
      <c r="G28" s="291"/>
      <c r="H28" s="291"/>
      <c r="I28" s="291"/>
      <c r="J28" s="291"/>
      <c r="K28" s="292"/>
      <c r="L28" s="10"/>
      <c r="M28" s="4"/>
      <c r="N28" s="4"/>
      <c r="O28" s="4"/>
      <c r="P28" s="4"/>
      <c r="Q28" s="4"/>
      <c r="R28" s="4"/>
      <c r="S28" s="4"/>
      <c r="T28" s="4"/>
      <c r="U28" s="4"/>
    </row>
    <row r="29" spans="1:21" x14ac:dyDescent="0.25">
      <c r="A29" s="4"/>
      <c r="B29" s="11"/>
      <c r="C29" s="290"/>
      <c r="D29" s="291"/>
      <c r="E29" s="291"/>
      <c r="F29" s="291"/>
      <c r="G29" s="291"/>
      <c r="H29" s="291"/>
      <c r="I29" s="291"/>
      <c r="J29" s="291"/>
      <c r="K29" s="292"/>
      <c r="L29" s="10"/>
      <c r="M29" s="4"/>
      <c r="N29" s="4"/>
      <c r="O29" s="4"/>
      <c r="P29" s="4"/>
      <c r="Q29" s="4"/>
      <c r="R29" s="4"/>
      <c r="S29" s="4"/>
      <c r="T29" s="4"/>
      <c r="U29" s="4"/>
    </row>
    <row r="30" spans="1:21" x14ac:dyDescent="0.25">
      <c r="A30" s="4"/>
      <c r="B30" s="11"/>
      <c r="C30" s="290"/>
      <c r="D30" s="291"/>
      <c r="E30" s="291"/>
      <c r="F30" s="291"/>
      <c r="G30" s="291"/>
      <c r="H30" s="291"/>
      <c r="I30" s="291"/>
      <c r="J30" s="291"/>
      <c r="K30" s="292"/>
      <c r="L30" s="10"/>
      <c r="M30" s="4"/>
      <c r="N30" s="4"/>
      <c r="O30" s="4"/>
      <c r="P30" s="4"/>
      <c r="Q30" s="4"/>
      <c r="R30" s="4"/>
      <c r="S30" s="4"/>
      <c r="T30" s="4"/>
      <c r="U30" s="4"/>
    </row>
    <row r="31" spans="1:21" x14ac:dyDescent="0.25">
      <c r="A31" s="4"/>
      <c r="B31" s="11"/>
      <c r="C31" s="290"/>
      <c r="D31" s="291"/>
      <c r="E31" s="291"/>
      <c r="F31" s="291"/>
      <c r="G31" s="291"/>
      <c r="H31" s="291"/>
      <c r="I31" s="291"/>
      <c r="J31" s="291"/>
      <c r="K31" s="292"/>
      <c r="L31" s="10"/>
      <c r="M31" s="4"/>
      <c r="N31" s="4"/>
      <c r="O31" s="4"/>
      <c r="P31" s="4"/>
      <c r="Q31" s="4"/>
      <c r="R31" s="4"/>
      <c r="S31" s="4"/>
      <c r="T31" s="4"/>
      <c r="U31" s="4"/>
    </row>
    <row r="32" spans="1:21" x14ac:dyDescent="0.25">
      <c r="A32" s="4"/>
      <c r="B32" s="11"/>
      <c r="C32" s="290"/>
      <c r="D32" s="291"/>
      <c r="E32" s="291"/>
      <c r="F32" s="291"/>
      <c r="G32" s="291"/>
      <c r="H32" s="291"/>
      <c r="I32" s="291"/>
      <c r="J32" s="291"/>
      <c r="K32" s="292"/>
      <c r="L32" s="10"/>
      <c r="M32" s="4"/>
      <c r="N32" s="4"/>
      <c r="O32" s="4"/>
      <c r="P32" s="4"/>
      <c r="Q32" s="4"/>
      <c r="R32" s="4"/>
      <c r="S32" s="4"/>
      <c r="T32" s="4"/>
      <c r="U32" s="4"/>
    </row>
    <row r="33" spans="1:21" x14ac:dyDescent="0.25">
      <c r="A33" s="4"/>
      <c r="B33" s="11"/>
      <c r="C33" s="290"/>
      <c r="D33" s="291"/>
      <c r="E33" s="291"/>
      <c r="F33" s="291"/>
      <c r="G33" s="291"/>
      <c r="H33" s="291"/>
      <c r="I33" s="291"/>
      <c r="J33" s="291"/>
      <c r="K33" s="292"/>
      <c r="L33" s="10"/>
      <c r="M33" s="4"/>
      <c r="N33" s="4"/>
      <c r="O33" s="4"/>
      <c r="P33" s="4"/>
      <c r="Q33" s="4"/>
      <c r="R33" s="4"/>
      <c r="S33" s="4"/>
      <c r="T33" s="4"/>
      <c r="U33" s="4"/>
    </row>
    <row r="34" spans="1:21" x14ac:dyDescent="0.25">
      <c r="A34" s="4"/>
      <c r="B34" s="11"/>
      <c r="C34" s="290"/>
      <c r="D34" s="291"/>
      <c r="E34" s="291"/>
      <c r="F34" s="291"/>
      <c r="G34" s="291"/>
      <c r="H34" s="291"/>
      <c r="I34" s="291"/>
      <c r="J34" s="291"/>
      <c r="K34" s="292"/>
      <c r="L34" s="10"/>
      <c r="M34" s="4"/>
      <c r="N34" s="4"/>
      <c r="O34" s="4"/>
      <c r="P34" s="4"/>
      <c r="Q34" s="4"/>
      <c r="R34" s="4"/>
      <c r="S34" s="4"/>
      <c r="T34" s="4"/>
      <c r="U34" s="4"/>
    </row>
    <row r="35" spans="1:21" x14ac:dyDescent="0.25">
      <c r="A35" s="4"/>
      <c r="B35" s="11"/>
      <c r="C35" s="290"/>
      <c r="D35" s="291"/>
      <c r="E35" s="291"/>
      <c r="F35" s="291"/>
      <c r="G35" s="291"/>
      <c r="H35" s="291"/>
      <c r="I35" s="291"/>
      <c r="J35" s="291"/>
      <c r="K35" s="292"/>
      <c r="L35" s="10"/>
      <c r="M35" s="4"/>
      <c r="N35" s="4"/>
      <c r="O35" s="4"/>
      <c r="P35" s="4"/>
      <c r="Q35" s="4"/>
      <c r="R35" s="4"/>
      <c r="S35" s="4"/>
      <c r="T35" s="4"/>
      <c r="U35" s="4"/>
    </row>
    <row r="36" spans="1:21" x14ac:dyDescent="0.25">
      <c r="A36" s="4"/>
      <c r="B36" s="11"/>
      <c r="C36" s="290"/>
      <c r="D36" s="291"/>
      <c r="E36" s="291"/>
      <c r="F36" s="291"/>
      <c r="G36" s="291"/>
      <c r="H36" s="291"/>
      <c r="I36" s="291"/>
      <c r="J36" s="291"/>
      <c r="K36" s="292"/>
      <c r="L36" s="10"/>
      <c r="M36" s="4"/>
      <c r="N36" s="4"/>
      <c r="O36" s="4"/>
      <c r="P36" s="4"/>
      <c r="Q36" s="4"/>
      <c r="R36" s="4"/>
      <c r="S36" s="4"/>
      <c r="T36" s="4"/>
      <c r="U36" s="4"/>
    </row>
    <row r="37" spans="1:21" x14ac:dyDescent="0.25">
      <c r="A37" s="4"/>
      <c r="B37" s="11"/>
      <c r="C37" s="290"/>
      <c r="D37" s="291"/>
      <c r="E37" s="291"/>
      <c r="F37" s="291"/>
      <c r="G37" s="291"/>
      <c r="H37" s="291"/>
      <c r="I37" s="291"/>
      <c r="J37" s="291"/>
      <c r="K37" s="292"/>
      <c r="L37" s="10"/>
      <c r="M37" s="4"/>
      <c r="N37" s="4"/>
      <c r="O37" s="4"/>
      <c r="P37" s="4"/>
      <c r="Q37" s="4"/>
      <c r="R37" s="4"/>
      <c r="S37" s="4"/>
      <c r="T37" s="4"/>
      <c r="U37" s="4"/>
    </row>
    <row r="38" spans="1:21" x14ac:dyDescent="0.25">
      <c r="A38" s="4"/>
      <c r="B38" s="11"/>
      <c r="C38" s="290"/>
      <c r="D38" s="291"/>
      <c r="E38" s="291"/>
      <c r="F38" s="291"/>
      <c r="G38" s="291"/>
      <c r="H38" s="291"/>
      <c r="I38" s="291"/>
      <c r="J38" s="291"/>
      <c r="K38" s="292"/>
      <c r="L38" s="10"/>
      <c r="M38" s="4"/>
      <c r="N38" s="4"/>
      <c r="O38" s="4"/>
      <c r="P38" s="4"/>
      <c r="Q38" s="4"/>
      <c r="R38" s="4"/>
      <c r="S38" s="4"/>
      <c r="T38" s="4"/>
      <c r="U38" s="4"/>
    </row>
    <row r="39" spans="1:21" x14ac:dyDescent="0.25">
      <c r="A39" s="4"/>
      <c r="B39" s="11"/>
      <c r="C39" s="290"/>
      <c r="D39" s="291"/>
      <c r="E39" s="291"/>
      <c r="F39" s="291"/>
      <c r="G39" s="291"/>
      <c r="H39" s="291"/>
      <c r="I39" s="291"/>
      <c r="J39" s="291"/>
      <c r="K39" s="292"/>
      <c r="L39" s="10"/>
      <c r="M39" s="4"/>
      <c r="N39" s="4"/>
      <c r="O39" s="4"/>
      <c r="P39" s="4"/>
      <c r="Q39" s="4"/>
      <c r="R39" s="4"/>
      <c r="S39" s="4"/>
      <c r="T39" s="4"/>
      <c r="U39" s="4"/>
    </row>
    <row r="40" spans="1:21" x14ac:dyDescent="0.25">
      <c r="A40" s="4"/>
      <c r="B40" s="11"/>
      <c r="C40" s="290"/>
      <c r="D40" s="291"/>
      <c r="E40" s="291"/>
      <c r="F40" s="291"/>
      <c r="G40" s="291"/>
      <c r="H40" s="291"/>
      <c r="I40" s="291"/>
      <c r="J40" s="291"/>
      <c r="K40" s="292"/>
      <c r="L40" s="10"/>
      <c r="M40" s="4"/>
      <c r="N40" s="4"/>
      <c r="O40" s="4"/>
      <c r="P40" s="4"/>
      <c r="Q40" s="4"/>
      <c r="R40" s="4"/>
      <c r="S40" s="4"/>
      <c r="T40" s="4"/>
      <c r="U40" s="4"/>
    </row>
    <row r="41" spans="1:21" ht="15.75" thickBot="1" x14ac:dyDescent="0.3">
      <c r="A41" s="4"/>
      <c r="B41" s="11"/>
      <c r="C41" s="293"/>
      <c r="D41" s="294"/>
      <c r="E41" s="294"/>
      <c r="F41" s="294"/>
      <c r="G41" s="294"/>
      <c r="H41" s="294"/>
      <c r="I41" s="294"/>
      <c r="J41" s="294"/>
      <c r="K41" s="295"/>
      <c r="L41" s="10"/>
      <c r="M41" s="4"/>
      <c r="N41" s="4"/>
      <c r="O41" s="4"/>
      <c r="P41" s="4"/>
      <c r="Q41" s="4"/>
      <c r="R41" s="4"/>
      <c r="S41" s="4"/>
      <c r="T41" s="4"/>
      <c r="U41" s="4"/>
    </row>
    <row r="42" spans="1:21" x14ac:dyDescent="0.25">
      <c r="A42" s="4"/>
      <c r="B42" s="4"/>
      <c r="C42" s="4"/>
      <c r="D42" s="4"/>
      <c r="E42" s="4"/>
      <c r="F42" s="4"/>
      <c r="G42" s="4"/>
      <c r="H42" s="4"/>
      <c r="I42" s="4"/>
      <c r="J42" s="4"/>
      <c r="K42" s="4"/>
      <c r="L42" s="4"/>
      <c r="M42" s="4"/>
      <c r="N42" s="4"/>
      <c r="O42" s="4"/>
      <c r="P42" s="4"/>
      <c r="Q42" s="4"/>
      <c r="R42" s="4"/>
      <c r="S42" s="4"/>
      <c r="T42" s="4"/>
      <c r="U42" s="4"/>
    </row>
    <row r="43" spans="1:21" x14ac:dyDescent="0.25">
      <c r="A43" s="4"/>
      <c r="B43" s="4"/>
      <c r="C43" s="4"/>
      <c r="D43" s="4"/>
      <c r="E43" s="4"/>
      <c r="F43" s="4"/>
      <c r="G43" s="4"/>
      <c r="H43" s="4"/>
      <c r="I43" s="4"/>
      <c r="J43" s="4"/>
      <c r="K43" s="4"/>
      <c r="L43" s="4"/>
      <c r="M43" s="4"/>
      <c r="N43" s="4"/>
      <c r="O43" s="4"/>
      <c r="P43" s="4"/>
      <c r="Q43" s="4"/>
      <c r="R43" s="4"/>
      <c r="S43" s="4"/>
      <c r="T43" s="4"/>
      <c r="U43" s="4"/>
    </row>
    <row r="44" spans="1:21" x14ac:dyDescent="0.25">
      <c r="A44" s="4"/>
      <c r="B44" s="4"/>
      <c r="C44" s="4"/>
      <c r="D44" s="4"/>
      <c r="E44" s="4"/>
      <c r="F44" s="4"/>
      <c r="G44" s="4"/>
      <c r="H44" s="4"/>
      <c r="I44" s="4"/>
      <c r="J44" s="4"/>
      <c r="K44" s="4"/>
      <c r="L44" s="4"/>
      <c r="M44" s="4"/>
      <c r="N44" s="4"/>
      <c r="O44" s="4"/>
      <c r="P44" s="4"/>
      <c r="Q44" s="4"/>
      <c r="R44" s="4"/>
      <c r="S44" s="4"/>
      <c r="T44" s="4"/>
      <c r="U44" s="4"/>
    </row>
    <row r="45" spans="1:21" x14ac:dyDescent="0.25">
      <c r="A45" s="4"/>
      <c r="B45" s="4"/>
      <c r="C45" s="4"/>
      <c r="D45" s="4"/>
      <c r="E45" s="4"/>
      <c r="F45" s="4"/>
      <c r="G45" s="4"/>
      <c r="H45" s="4"/>
      <c r="I45" s="4"/>
      <c r="J45" s="4"/>
      <c r="K45" s="4"/>
      <c r="L45" s="4"/>
      <c r="M45" s="4"/>
      <c r="N45" s="4"/>
      <c r="O45" s="4"/>
      <c r="P45" s="4"/>
      <c r="Q45" s="4"/>
      <c r="R45" s="4"/>
      <c r="S45" s="4"/>
      <c r="T45" s="4"/>
      <c r="U45" s="4"/>
    </row>
    <row r="46" spans="1:21" x14ac:dyDescent="0.25">
      <c r="A46" s="4"/>
      <c r="B46" s="4"/>
      <c r="C46" s="4"/>
      <c r="D46" s="4"/>
      <c r="E46" s="4"/>
      <c r="F46" s="4"/>
      <c r="G46" s="4"/>
      <c r="H46" s="4"/>
      <c r="I46" s="4"/>
      <c r="J46" s="4"/>
      <c r="K46" s="4"/>
      <c r="L46" s="4"/>
      <c r="M46" s="4"/>
      <c r="N46" s="4"/>
      <c r="O46" s="4"/>
      <c r="P46" s="4"/>
      <c r="Q46" s="4"/>
      <c r="R46" s="4"/>
      <c r="S46" s="4"/>
      <c r="T46" s="4"/>
      <c r="U46" s="4"/>
    </row>
    <row r="47" spans="1:21" x14ac:dyDescent="0.25">
      <c r="A47" s="4"/>
      <c r="B47" s="4"/>
      <c r="C47" s="4"/>
      <c r="D47" s="4"/>
      <c r="E47" s="4"/>
      <c r="F47" s="4"/>
      <c r="G47" s="4"/>
      <c r="H47" s="4"/>
      <c r="I47" s="4"/>
      <c r="J47" s="4"/>
      <c r="K47" s="4"/>
      <c r="L47" s="4"/>
      <c r="M47" s="4"/>
      <c r="N47" s="4"/>
      <c r="O47" s="4"/>
      <c r="P47" s="4"/>
      <c r="Q47" s="4"/>
      <c r="R47" s="4"/>
      <c r="S47" s="4"/>
      <c r="T47" s="4"/>
      <c r="U47" s="4"/>
    </row>
    <row r="48" spans="1:21" x14ac:dyDescent="0.25">
      <c r="A48" s="4"/>
      <c r="B48" s="4"/>
      <c r="C48" s="4"/>
      <c r="D48" s="4"/>
      <c r="E48" s="4"/>
      <c r="F48" s="4"/>
      <c r="G48" s="4"/>
      <c r="H48" s="4"/>
      <c r="I48" s="4"/>
      <c r="J48" s="4"/>
      <c r="K48" s="4"/>
      <c r="L48" s="4"/>
      <c r="M48" s="4"/>
      <c r="N48" s="4"/>
      <c r="O48" s="4"/>
      <c r="P48" s="4"/>
      <c r="Q48" s="4"/>
      <c r="R48" s="4"/>
      <c r="S48" s="4"/>
      <c r="T48" s="4"/>
      <c r="U48" s="4"/>
    </row>
    <row r="49" spans="1:21" x14ac:dyDescent="0.25">
      <c r="A49" s="4"/>
      <c r="B49" s="4"/>
      <c r="C49" s="4"/>
      <c r="D49" s="4"/>
      <c r="E49" s="4"/>
      <c r="F49" s="4"/>
      <c r="G49" s="4"/>
      <c r="H49" s="4"/>
      <c r="I49" s="4"/>
      <c r="J49" s="4"/>
      <c r="K49" s="4"/>
      <c r="L49" s="4"/>
      <c r="M49" s="4"/>
      <c r="N49" s="4"/>
      <c r="O49" s="4"/>
      <c r="P49" s="4"/>
      <c r="Q49" s="4"/>
      <c r="R49" s="4"/>
      <c r="S49" s="4"/>
      <c r="T49" s="4"/>
      <c r="U49" s="4"/>
    </row>
    <row r="50" spans="1:21" x14ac:dyDescent="0.25">
      <c r="A50" s="4"/>
      <c r="B50" s="4"/>
      <c r="C50" s="4"/>
      <c r="D50" s="4"/>
      <c r="E50" s="4"/>
      <c r="F50" s="4"/>
      <c r="G50" s="4"/>
      <c r="H50" s="4"/>
      <c r="I50" s="4"/>
      <c r="J50" s="4"/>
      <c r="K50" s="4"/>
      <c r="L50" s="4"/>
      <c r="M50" s="4"/>
      <c r="N50" s="4"/>
      <c r="O50" s="4"/>
      <c r="P50" s="4"/>
      <c r="Q50" s="4"/>
      <c r="R50" s="4"/>
      <c r="S50" s="4"/>
      <c r="T50" s="4"/>
      <c r="U50" s="4"/>
    </row>
    <row r="51" spans="1:21" x14ac:dyDescent="0.25">
      <c r="A51" s="4"/>
      <c r="B51" s="4"/>
      <c r="C51" s="4"/>
      <c r="D51" s="4"/>
      <c r="E51" s="4"/>
      <c r="F51" s="4"/>
      <c r="G51" s="4"/>
      <c r="H51" s="4"/>
      <c r="I51" s="4"/>
      <c r="J51" s="4"/>
      <c r="K51" s="4"/>
      <c r="L51" s="4"/>
      <c r="M51" s="4"/>
      <c r="N51" s="4"/>
      <c r="O51" s="4"/>
      <c r="P51" s="4"/>
      <c r="Q51" s="4"/>
      <c r="R51" s="4"/>
      <c r="S51" s="4"/>
      <c r="T51" s="4"/>
      <c r="U51" s="4"/>
    </row>
    <row r="52" spans="1:21" x14ac:dyDescent="0.25">
      <c r="A52" s="4"/>
      <c r="B52" s="4"/>
      <c r="C52" s="4"/>
      <c r="D52" s="4"/>
      <c r="E52" s="4"/>
      <c r="F52" s="4"/>
      <c r="G52" s="4"/>
      <c r="H52" s="4"/>
      <c r="I52" s="4"/>
      <c r="J52" s="4"/>
      <c r="K52" s="4"/>
      <c r="L52" s="4"/>
      <c r="M52" s="4"/>
      <c r="N52" s="4"/>
      <c r="O52" s="4"/>
      <c r="P52" s="4"/>
      <c r="Q52" s="4"/>
      <c r="R52" s="4"/>
      <c r="S52" s="4"/>
      <c r="T52" s="4"/>
      <c r="U52" s="4"/>
    </row>
    <row r="53" spans="1:21" x14ac:dyDescent="0.25">
      <c r="A53" s="4"/>
      <c r="B53" s="4"/>
      <c r="C53" s="4"/>
      <c r="D53" s="4"/>
      <c r="E53" s="4"/>
      <c r="F53" s="4"/>
      <c r="G53" s="4"/>
      <c r="H53" s="4"/>
      <c r="I53" s="4"/>
      <c r="J53" s="4"/>
      <c r="K53" s="4"/>
      <c r="L53" s="4"/>
      <c r="M53" s="4"/>
      <c r="N53" s="4"/>
      <c r="O53" s="4"/>
      <c r="P53" s="4"/>
      <c r="Q53" s="4"/>
      <c r="R53" s="4"/>
      <c r="S53" s="4"/>
      <c r="T53" s="4"/>
      <c r="U53" s="4"/>
    </row>
    <row r="54" spans="1:21" x14ac:dyDescent="0.25">
      <c r="C54" s="4"/>
      <c r="D54" s="4"/>
      <c r="E54" s="4"/>
      <c r="F54" s="4"/>
      <c r="G54" s="4"/>
      <c r="H54" s="4"/>
      <c r="I54" s="4"/>
      <c r="J54" s="4"/>
      <c r="K54" s="4"/>
      <c r="L54" s="4"/>
      <c r="M54" s="4"/>
      <c r="N54" s="4"/>
      <c r="O54" s="4"/>
      <c r="P54" s="4"/>
      <c r="Q54" s="4"/>
      <c r="R54" s="4"/>
      <c r="S54" s="4"/>
      <c r="T54" s="4"/>
      <c r="U54" s="4"/>
    </row>
    <row r="55" spans="1:21" x14ac:dyDescent="0.25">
      <c r="A55" s="4"/>
      <c r="B55" s="4"/>
      <c r="C55" s="4"/>
      <c r="D55" s="4"/>
      <c r="E55" s="4"/>
      <c r="F55" s="4"/>
      <c r="G55" s="4"/>
      <c r="H55" s="4"/>
      <c r="I55" s="4"/>
      <c r="J55" s="4"/>
      <c r="K55" s="4"/>
      <c r="L55" s="4"/>
      <c r="M55" s="4"/>
      <c r="N55" s="4"/>
      <c r="O55" s="4"/>
      <c r="P55" s="4"/>
      <c r="Q55" s="4"/>
      <c r="R55" s="4"/>
      <c r="S55" s="4"/>
      <c r="T55" s="4"/>
      <c r="U55" s="4"/>
    </row>
    <row r="56" spans="1:21" x14ac:dyDescent="0.25">
      <c r="A56" s="4"/>
      <c r="B56" s="4"/>
      <c r="C56" s="4"/>
      <c r="D56" s="4"/>
      <c r="E56" s="4"/>
      <c r="F56" s="4"/>
      <c r="G56" s="4"/>
      <c r="H56" s="4"/>
      <c r="I56" s="4"/>
      <c r="J56" s="4"/>
      <c r="K56" s="4"/>
      <c r="L56" s="4"/>
      <c r="M56" s="4"/>
      <c r="N56" s="4"/>
      <c r="O56" s="4"/>
      <c r="P56" s="4"/>
      <c r="Q56" s="4"/>
      <c r="R56" s="4"/>
    </row>
    <row r="57" spans="1:21" x14ac:dyDescent="0.25">
      <c r="A57" s="4"/>
      <c r="B57" s="4"/>
      <c r="C57" s="4"/>
      <c r="E57" s="4"/>
      <c r="G57" s="4"/>
      <c r="H57" s="4"/>
      <c r="I57" s="4"/>
      <c r="J57" s="4"/>
      <c r="K57" s="4"/>
      <c r="L57" s="4"/>
      <c r="M57" s="4"/>
      <c r="N57" s="4"/>
      <c r="O57" s="4"/>
      <c r="P57" s="4"/>
      <c r="Q57" s="4"/>
      <c r="R57" s="4"/>
    </row>
    <row r="58" spans="1:21" x14ac:dyDescent="0.25">
      <c r="A58" s="4"/>
      <c r="B58" s="4"/>
      <c r="C58" s="4"/>
      <c r="D58" s="4"/>
      <c r="E58" s="4"/>
      <c r="F58" s="4"/>
      <c r="G58" s="4"/>
      <c r="H58" s="4"/>
      <c r="I58" s="4"/>
      <c r="J58" s="4"/>
      <c r="K58" s="4"/>
      <c r="L58" s="4"/>
      <c r="M58" s="4"/>
      <c r="N58" s="4"/>
      <c r="O58" s="4"/>
      <c r="P58" s="4"/>
      <c r="Q58" s="4"/>
      <c r="R58" s="4"/>
    </row>
    <row r="59" spans="1:21" x14ac:dyDescent="0.25">
      <c r="A59" s="4"/>
      <c r="B59" s="4"/>
      <c r="C59" s="4"/>
      <c r="D59" s="4"/>
      <c r="E59" s="4"/>
      <c r="F59" s="4"/>
      <c r="G59" s="4"/>
      <c r="H59" s="4"/>
      <c r="I59" s="4"/>
      <c r="J59" s="4"/>
      <c r="K59" s="4"/>
      <c r="L59" s="4"/>
      <c r="M59" s="4"/>
      <c r="N59" s="4"/>
      <c r="O59" s="4"/>
      <c r="P59" s="4"/>
      <c r="Q59" s="4"/>
      <c r="R59" s="4"/>
    </row>
    <row r="60" spans="1:21" x14ac:dyDescent="0.25">
      <c r="A60" s="4"/>
      <c r="B60" s="4"/>
      <c r="C60" s="4"/>
      <c r="D60" s="4"/>
      <c r="E60" s="4"/>
      <c r="F60" s="4"/>
      <c r="G60" s="4"/>
      <c r="H60" s="4"/>
      <c r="I60" s="4"/>
      <c r="J60" s="4"/>
      <c r="K60" s="4"/>
      <c r="L60" s="4"/>
      <c r="M60" s="4"/>
      <c r="N60" s="4"/>
      <c r="O60" s="4"/>
      <c r="P60" s="4"/>
      <c r="Q60" s="4"/>
      <c r="R60" s="4"/>
    </row>
    <row r="61" spans="1:21" x14ac:dyDescent="0.25">
      <c r="A61" s="4"/>
      <c r="B61" s="4"/>
      <c r="C61" s="4"/>
      <c r="D61" s="4"/>
      <c r="E61" s="4"/>
      <c r="F61" s="4"/>
      <c r="G61" s="4"/>
      <c r="H61" s="4"/>
      <c r="I61" s="4"/>
      <c r="J61" s="4"/>
      <c r="K61" s="4"/>
      <c r="L61" s="4"/>
      <c r="M61" s="4"/>
      <c r="N61" s="4"/>
      <c r="O61" s="4"/>
      <c r="P61" s="4"/>
      <c r="Q61" s="4"/>
      <c r="R61" s="4"/>
    </row>
    <row r="62" spans="1:21" x14ac:dyDescent="0.25">
      <c r="A62" s="4"/>
      <c r="B62" s="4"/>
      <c r="C62" s="4"/>
      <c r="D62" s="4"/>
      <c r="E62" s="4"/>
      <c r="F62" s="4"/>
      <c r="G62" s="4"/>
      <c r="H62" s="4"/>
      <c r="I62" s="4"/>
      <c r="J62" s="4"/>
      <c r="K62" s="4"/>
      <c r="L62" s="4"/>
      <c r="M62" s="4"/>
      <c r="N62" s="4"/>
      <c r="O62" s="4"/>
      <c r="P62" s="4"/>
      <c r="Q62" s="4"/>
      <c r="R62" s="4"/>
    </row>
    <row r="63" spans="1:21" x14ac:dyDescent="0.25">
      <c r="A63" s="4"/>
      <c r="B63" s="4"/>
      <c r="C63" s="4"/>
      <c r="D63" s="4"/>
      <c r="E63" s="4"/>
      <c r="F63" s="4"/>
      <c r="G63" s="4"/>
      <c r="H63" s="4"/>
      <c r="I63" s="4"/>
      <c r="J63" s="4"/>
      <c r="K63" s="4"/>
      <c r="L63" s="4"/>
      <c r="M63" s="4"/>
      <c r="N63" s="4"/>
      <c r="O63" s="4"/>
      <c r="P63" s="4"/>
      <c r="Q63" s="4"/>
      <c r="R63" s="4"/>
    </row>
    <row r="64" spans="1:21" x14ac:dyDescent="0.25">
      <c r="A64" s="4"/>
      <c r="B64" s="4"/>
      <c r="C64" s="4"/>
      <c r="D64" s="4"/>
      <c r="E64" s="4"/>
      <c r="F64" s="4"/>
      <c r="G64" s="4"/>
      <c r="H64" s="4"/>
      <c r="I64" s="4"/>
      <c r="J64" s="4"/>
      <c r="K64" s="4"/>
      <c r="L64" s="4"/>
      <c r="M64" s="4"/>
      <c r="N64" s="4"/>
      <c r="O64" s="4"/>
      <c r="P64" s="4"/>
      <c r="Q64" s="4"/>
      <c r="R64" s="4"/>
    </row>
    <row r="65" spans="1:18" x14ac:dyDescent="0.25">
      <c r="A65" s="4"/>
      <c r="B65" s="4"/>
      <c r="C65" s="4"/>
      <c r="D65" s="4"/>
      <c r="E65" s="4"/>
      <c r="F65" s="4"/>
      <c r="G65" s="4"/>
      <c r="H65" s="4"/>
      <c r="I65" s="4"/>
      <c r="J65" s="4"/>
      <c r="K65" s="4"/>
      <c r="L65" s="4"/>
      <c r="M65" s="4"/>
      <c r="N65" s="4"/>
      <c r="O65" s="4"/>
      <c r="P65" s="4"/>
      <c r="Q65" s="4"/>
      <c r="R65" s="4"/>
    </row>
    <row r="66" spans="1:18" x14ac:dyDescent="0.25">
      <c r="A66" s="4"/>
      <c r="B66" s="4"/>
      <c r="C66" s="4"/>
      <c r="D66" s="4"/>
      <c r="E66" s="4"/>
      <c r="F66" s="4"/>
      <c r="G66" s="4"/>
      <c r="H66" s="4"/>
      <c r="I66" s="4"/>
      <c r="J66" s="4"/>
      <c r="K66" s="4"/>
      <c r="L66" s="4"/>
      <c r="M66" s="4"/>
      <c r="N66" s="4"/>
      <c r="O66" s="4"/>
      <c r="P66" s="4"/>
      <c r="Q66" s="4"/>
      <c r="R66" s="4"/>
    </row>
    <row r="67" spans="1:18" x14ac:dyDescent="0.25">
      <c r="A67" s="4"/>
      <c r="B67" s="4"/>
      <c r="C67" s="4"/>
      <c r="D67" s="4"/>
      <c r="E67" s="4"/>
      <c r="F67" s="4"/>
      <c r="G67" s="4"/>
      <c r="H67" s="4"/>
      <c r="I67" s="4"/>
      <c r="J67" s="4"/>
      <c r="K67" s="4"/>
      <c r="L67" s="4"/>
      <c r="M67" s="4"/>
      <c r="N67" s="4"/>
      <c r="O67" s="4"/>
      <c r="P67" s="4"/>
      <c r="Q67" s="4"/>
      <c r="R67" s="4"/>
    </row>
    <row r="68" spans="1:18" x14ac:dyDescent="0.25">
      <c r="A68" s="4"/>
      <c r="B68" s="4"/>
      <c r="C68" s="4"/>
      <c r="D68" s="4"/>
      <c r="E68" s="4"/>
      <c r="F68" s="4"/>
      <c r="G68" s="4"/>
      <c r="H68" s="4"/>
      <c r="I68" s="4"/>
      <c r="J68" s="4"/>
      <c r="K68" s="4"/>
      <c r="L68" s="4"/>
      <c r="M68" s="4"/>
      <c r="N68" s="4"/>
      <c r="O68" s="4"/>
      <c r="P68" s="4"/>
      <c r="Q68" s="4"/>
      <c r="R68" s="4"/>
    </row>
    <row r="69" spans="1:18" x14ac:dyDescent="0.25">
      <c r="A69" s="4"/>
      <c r="B69" s="4"/>
      <c r="C69" s="4"/>
      <c r="D69" s="4"/>
      <c r="E69" s="4"/>
      <c r="F69" s="4"/>
      <c r="G69" s="4"/>
      <c r="H69" s="4"/>
      <c r="I69" s="4"/>
      <c r="J69" s="4"/>
      <c r="K69" s="4"/>
      <c r="L69" s="4"/>
      <c r="M69" s="4"/>
      <c r="N69" s="4"/>
      <c r="O69" s="4"/>
      <c r="P69" s="4"/>
      <c r="Q69" s="4"/>
      <c r="R69" s="4"/>
    </row>
    <row r="70" spans="1:18" x14ac:dyDescent="0.25">
      <c r="A70" s="4"/>
      <c r="B70" s="4"/>
      <c r="C70" s="4"/>
      <c r="D70" s="4"/>
      <c r="E70" s="4"/>
      <c r="F70" s="4"/>
      <c r="G70" s="4"/>
      <c r="H70" s="4"/>
      <c r="I70" s="4"/>
      <c r="J70" s="4"/>
      <c r="K70" s="4"/>
      <c r="L70" s="4"/>
      <c r="M70" s="4"/>
      <c r="N70" s="4"/>
      <c r="O70" s="4"/>
      <c r="P70" s="4"/>
      <c r="Q70" s="4"/>
      <c r="R70" s="4"/>
    </row>
    <row r="71" spans="1:18" x14ac:dyDescent="0.25">
      <c r="A71" s="4"/>
      <c r="B71" s="4"/>
      <c r="C71" s="4"/>
      <c r="D71" s="4"/>
      <c r="E71" s="4"/>
      <c r="F71" s="4"/>
      <c r="G71" s="4"/>
      <c r="H71" s="4"/>
      <c r="I71" s="4"/>
      <c r="J71" s="4"/>
      <c r="K71" s="4"/>
      <c r="L71" s="4"/>
      <c r="M71" s="4"/>
      <c r="N71" s="4"/>
      <c r="O71" s="4"/>
      <c r="P71" s="4"/>
      <c r="Q71" s="4"/>
      <c r="R71" s="4"/>
    </row>
    <row r="72" spans="1:18" x14ac:dyDescent="0.25">
      <c r="A72" s="4"/>
      <c r="B72" s="4"/>
      <c r="C72" s="4"/>
      <c r="D72" s="4"/>
      <c r="E72" s="4"/>
      <c r="F72" s="4"/>
      <c r="G72" s="4"/>
      <c r="H72" s="4"/>
      <c r="I72" s="4"/>
      <c r="J72" s="4"/>
      <c r="K72" s="4"/>
      <c r="L72" s="4"/>
      <c r="M72" s="4"/>
      <c r="N72" s="4"/>
      <c r="O72" s="4"/>
      <c r="P72" s="4"/>
      <c r="Q72" s="4"/>
      <c r="R72" s="4"/>
    </row>
    <row r="73" spans="1:18" x14ac:dyDescent="0.25">
      <c r="A73" s="4"/>
      <c r="B73" s="4"/>
      <c r="C73" s="4"/>
      <c r="D73" s="4"/>
      <c r="E73" s="4"/>
      <c r="F73" s="4"/>
      <c r="G73" s="4"/>
      <c r="H73" s="4"/>
      <c r="I73" s="4"/>
      <c r="J73" s="4"/>
      <c r="K73" s="4"/>
      <c r="L73" s="4"/>
      <c r="M73" s="4"/>
      <c r="N73" s="4"/>
      <c r="O73" s="4"/>
      <c r="P73" s="4"/>
      <c r="Q73" s="4"/>
      <c r="R73" s="4"/>
    </row>
    <row r="74" spans="1:18" x14ac:dyDescent="0.25">
      <c r="A74" s="4"/>
      <c r="B74" s="4"/>
      <c r="C74" s="4"/>
      <c r="D74" s="4"/>
      <c r="E74" s="4"/>
      <c r="F74" s="4"/>
      <c r="G74" s="4"/>
      <c r="H74" s="4"/>
      <c r="I74" s="4"/>
      <c r="J74" s="4"/>
      <c r="K74" s="4"/>
      <c r="L74" s="4"/>
      <c r="M74" s="4"/>
      <c r="N74" s="4"/>
      <c r="O74" s="4"/>
      <c r="P74" s="4"/>
      <c r="Q74" s="4"/>
      <c r="R74" s="4"/>
    </row>
    <row r="75" spans="1:18" x14ac:dyDescent="0.25">
      <c r="A75" s="4"/>
      <c r="B75" s="4"/>
      <c r="C75" s="4"/>
      <c r="D75" s="4"/>
      <c r="E75" s="4"/>
      <c r="F75" s="4"/>
      <c r="G75" s="4"/>
      <c r="H75" s="4"/>
      <c r="I75" s="4"/>
      <c r="J75" s="4"/>
      <c r="K75" s="4"/>
      <c r="L75" s="4"/>
      <c r="M75" s="4"/>
      <c r="N75" s="4"/>
      <c r="O75" s="4"/>
      <c r="P75" s="4"/>
      <c r="Q75" s="4"/>
      <c r="R75" s="4"/>
    </row>
    <row r="76" spans="1:18" x14ac:dyDescent="0.25">
      <c r="A76" s="4"/>
      <c r="B76" s="4"/>
      <c r="C76" s="4"/>
      <c r="D76" s="4"/>
      <c r="E76" s="4"/>
      <c r="F76" s="4"/>
      <c r="G76" s="4"/>
      <c r="H76" s="4"/>
      <c r="I76" s="4"/>
      <c r="J76" s="4"/>
      <c r="K76" s="4"/>
      <c r="L76" s="4"/>
      <c r="M76" s="4"/>
      <c r="N76" s="4"/>
      <c r="O76" s="4"/>
      <c r="P76" s="4"/>
      <c r="Q76" s="4"/>
      <c r="R76" s="4"/>
    </row>
    <row r="77" spans="1:18" x14ac:dyDescent="0.25">
      <c r="A77" s="4"/>
      <c r="B77" s="4"/>
      <c r="C77" s="4"/>
      <c r="D77" s="4"/>
      <c r="E77" s="4"/>
      <c r="F77" s="4"/>
      <c r="G77" s="4"/>
      <c r="H77" s="4"/>
      <c r="I77" s="4"/>
      <c r="J77" s="4"/>
      <c r="K77" s="4"/>
      <c r="L77" s="4"/>
      <c r="M77" s="4"/>
      <c r="N77" s="4"/>
      <c r="O77" s="4"/>
      <c r="P77" s="4"/>
      <c r="Q77" s="4"/>
      <c r="R77" s="4"/>
    </row>
    <row r="78" spans="1:18" x14ac:dyDescent="0.25">
      <c r="A78" s="4"/>
      <c r="B78" s="4"/>
      <c r="C78" s="4"/>
      <c r="D78" s="4"/>
      <c r="E78" s="4"/>
      <c r="F78" s="4"/>
      <c r="G78" s="4"/>
      <c r="H78" s="4"/>
      <c r="I78" s="4"/>
      <c r="J78" s="4"/>
      <c r="K78" s="4"/>
      <c r="L78" s="4"/>
      <c r="M78" s="4"/>
      <c r="N78" s="4"/>
      <c r="O78" s="4"/>
      <c r="P78" s="4"/>
      <c r="Q78" s="4"/>
      <c r="R78" s="4"/>
    </row>
    <row r="79" spans="1:18" x14ac:dyDescent="0.25">
      <c r="A79" s="4"/>
      <c r="B79" s="4"/>
      <c r="C79" s="4"/>
      <c r="D79" s="4"/>
      <c r="E79" s="4"/>
      <c r="F79" s="4"/>
      <c r="G79" s="4"/>
      <c r="H79" s="4"/>
      <c r="I79" s="4"/>
      <c r="J79" s="4"/>
      <c r="K79" s="4"/>
      <c r="L79" s="4"/>
      <c r="M79" s="4"/>
      <c r="N79" s="4"/>
      <c r="O79" s="4"/>
      <c r="P79" s="4"/>
      <c r="Q79" s="4"/>
      <c r="R79" s="4"/>
    </row>
    <row r="80" spans="1:18" x14ac:dyDescent="0.25">
      <c r="A80" s="4"/>
      <c r="B80" s="4"/>
      <c r="C80" s="4"/>
      <c r="D80" s="4"/>
      <c r="E80" s="4"/>
      <c r="F80" s="4"/>
      <c r="G80" s="4"/>
      <c r="H80" s="4"/>
      <c r="I80" s="4"/>
      <c r="J80" s="4"/>
      <c r="K80" s="4"/>
      <c r="L80" s="4"/>
      <c r="M80" s="4"/>
      <c r="N80" s="4"/>
      <c r="O80" s="4"/>
      <c r="P80" s="4"/>
      <c r="Q80" s="4"/>
      <c r="R80" s="4"/>
    </row>
    <row r="81" spans="3:11" x14ac:dyDescent="0.25">
      <c r="C81" s="4"/>
      <c r="D81" s="4"/>
      <c r="E81" s="4"/>
      <c r="F81" s="4"/>
      <c r="G81" s="4"/>
      <c r="H81" s="4"/>
      <c r="I81" s="4"/>
      <c r="J81" s="4"/>
      <c r="K81" s="4"/>
    </row>
    <row r="82" spans="3:11" x14ac:dyDescent="0.25">
      <c r="C82" s="4"/>
      <c r="D82" s="4"/>
      <c r="E82" s="4"/>
      <c r="F82" s="4"/>
      <c r="G82" s="4"/>
      <c r="H82" s="4"/>
      <c r="I82" s="4"/>
      <c r="J82" s="4"/>
      <c r="K82" s="4"/>
    </row>
    <row r="83" spans="3:11" x14ac:dyDescent="0.25">
      <c r="C83" s="4"/>
      <c r="D83" s="4"/>
      <c r="E83" s="4"/>
      <c r="F83" s="4"/>
      <c r="G83" s="4"/>
      <c r="H83" s="4"/>
      <c r="I83" s="4"/>
      <c r="J83" s="4"/>
      <c r="K83" s="4"/>
    </row>
    <row r="84" spans="3:11" x14ac:dyDescent="0.25">
      <c r="C84" s="4"/>
      <c r="D84" s="4"/>
      <c r="E84" s="4"/>
      <c r="F84" s="4"/>
      <c r="G84" s="4"/>
      <c r="H84" s="4"/>
      <c r="I84" s="4"/>
      <c r="J84" s="4"/>
      <c r="K84" s="4"/>
    </row>
    <row r="85" spans="3:11" x14ac:dyDescent="0.25">
      <c r="C85" s="4"/>
      <c r="D85" s="4"/>
      <c r="E85" s="4"/>
      <c r="F85" s="4"/>
      <c r="G85" s="4"/>
      <c r="H85" s="4"/>
      <c r="I85" s="4"/>
      <c r="J85" s="4"/>
      <c r="K85" s="4"/>
    </row>
    <row r="86" spans="3:11" x14ac:dyDescent="0.25">
      <c r="C86" s="4"/>
      <c r="D86" s="4"/>
      <c r="E86" s="4"/>
      <c r="F86" s="4"/>
      <c r="G86" s="4"/>
      <c r="H86" s="4"/>
      <c r="I86" s="4"/>
      <c r="J86" s="4"/>
      <c r="K86" s="4"/>
    </row>
    <row r="87" spans="3:11" x14ac:dyDescent="0.25">
      <c r="C87" s="4"/>
      <c r="D87" s="4"/>
      <c r="E87" s="4"/>
      <c r="F87" s="4"/>
      <c r="G87" s="4"/>
      <c r="H87" s="4"/>
      <c r="I87" s="4"/>
      <c r="J87" s="4"/>
      <c r="K87" s="4"/>
    </row>
    <row r="88" spans="3:11" x14ac:dyDescent="0.25">
      <c r="C88" s="4"/>
      <c r="D88" s="4"/>
      <c r="E88" s="4"/>
      <c r="F88" s="4"/>
      <c r="G88" s="4"/>
      <c r="H88" s="4"/>
      <c r="I88" s="4"/>
      <c r="J88" s="4"/>
      <c r="K88" s="4"/>
    </row>
    <row r="89" spans="3:11" x14ac:dyDescent="0.25">
      <c r="C89" s="4"/>
      <c r="D89" s="4"/>
      <c r="E89" s="4"/>
      <c r="F89" s="4"/>
      <c r="G89" s="4"/>
      <c r="H89" s="4"/>
      <c r="I89" s="4"/>
      <c r="J89" s="4"/>
      <c r="K89" s="4"/>
    </row>
    <row r="90" spans="3:11" x14ac:dyDescent="0.25">
      <c r="C90" s="4"/>
      <c r="D90" s="4"/>
      <c r="E90" s="4"/>
      <c r="F90" s="4"/>
      <c r="G90" s="4"/>
      <c r="H90" s="4"/>
      <c r="I90" s="4"/>
      <c r="J90" s="4"/>
      <c r="K90" s="4"/>
    </row>
    <row r="91" spans="3:11" x14ac:dyDescent="0.25">
      <c r="C91" s="4"/>
      <c r="D91" s="4"/>
      <c r="E91" s="4"/>
      <c r="F91" s="4"/>
      <c r="G91" s="4"/>
      <c r="H91" s="4"/>
      <c r="I91" s="4"/>
      <c r="J91" s="4"/>
      <c r="K91" s="4"/>
    </row>
    <row r="92" spans="3:11" x14ac:dyDescent="0.25">
      <c r="C92" s="4"/>
      <c r="D92" s="4"/>
      <c r="E92" s="4"/>
      <c r="F92" s="4"/>
      <c r="G92" s="4"/>
      <c r="H92" s="4"/>
      <c r="I92" s="4"/>
      <c r="J92" s="4"/>
      <c r="K92" s="4"/>
    </row>
    <row r="93" spans="3:11" x14ac:dyDescent="0.25">
      <c r="C93" s="4"/>
      <c r="D93" s="4"/>
      <c r="E93" s="4"/>
      <c r="F93" s="4"/>
      <c r="G93" s="4"/>
      <c r="H93" s="4"/>
      <c r="I93" s="4"/>
      <c r="J93" s="4"/>
      <c r="K93" s="4"/>
    </row>
    <row r="94" spans="3:11" x14ac:dyDescent="0.25">
      <c r="C94" s="4"/>
      <c r="D94" s="4"/>
      <c r="E94" s="4"/>
      <c r="F94" s="4"/>
      <c r="G94" s="4"/>
      <c r="H94" s="4"/>
      <c r="I94" s="4"/>
      <c r="J94" s="4"/>
      <c r="K94" s="4"/>
    </row>
    <row r="95" spans="3:11" x14ac:dyDescent="0.25">
      <c r="C95" s="4"/>
      <c r="D95" s="4"/>
      <c r="E95" s="4"/>
      <c r="F95" s="4"/>
      <c r="G95" s="4"/>
      <c r="H95" s="4"/>
      <c r="I95" s="4"/>
      <c r="J95" s="4"/>
      <c r="K95" s="4"/>
    </row>
    <row r="96" spans="3:11" x14ac:dyDescent="0.25">
      <c r="C96" s="4"/>
      <c r="D96" s="4"/>
      <c r="E96" s="4"/>
      <c r="F96" s="4"/>
      <c r="G96" s="4"/>
      <c r="H96" s="4"/>
      <c r="I96" s="4"/>
      <c r="J96" s="4"/>
      <c r="K96" s="4"/>
    </row>
    <row r="97" spans="3:11" x14ac:dyDescent="0.25">
      <c r="C97" s="4"/>
      <c r="D97" s="4"/>
      <c r="E97" s="4"/>
      <c r="F97" s="4"/>
      <c r="G97" s="4"/>
      <c r="H97" s="4"/>
      <c r="I97" s="4"/>
      <c r="J97" s="4"/>
      <c r="K97" s="4"/>
    </row>
    <row r="98" spans="3:11" x14ac:dyDescent="0.25">
      <c r="C98" s="4"/>
      <c r="D98" s="4"/>
      <c r="E98" s="4"/>
      <c r="F98" s="4"/>
      <c r="G98" s="4"/>
      <c r="H98" s="4"/>
      <c r="I98" s="4"/>
      <c r="J98" s="4"/>
      <c r="K98" s="4"/>
    </row>
  </sheetData>
  <sheetProtection algorithmName="SHA-512" hashValue="ilLFR8Qn5/F3KhH3ubBRG3jSCJ3Jt7rBCmYyH/ESOrMhOANR+tb7t8+pmXGFxaGyyjW6DjJKHeX3Wc0YKtAFog==" saltValue="PEhYLb9+jcSAJKEqUSgu8w==" spinCount="100000" sheet="1" objects="1" scenarios="1"/>
  <mergeCells count="3">
    <mergeCell ref="C8:K9"/>
    <mergeCell ref="C11:K41"/>
    <mergeCell ref="C10:K10"/>
  </mergeCells>
  <pageMargins left="0.7" right="0.7" top="0.78740157499999996" bottom="0.78740157499999996" header="0.3" footer="0.3"/>
  <pageSetup orientation="portrait" r:id="rId1"/>
  <customProperties>
    <customPr name="_pios_id" r:id="rId2"/>
    <customPr name="IbpWorksheetKeyString_GUID" r:id="rId3"/>
  </customProperties>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B0799-56A3-485C-AAD7-4DD970BC31F5}">
  <sheetPr codeName="Tabelle2"/>
  <dimension ref="A1:S80"/>
  <sheetViews>
    <sheetView showGridLines="0" zoomScaleNormal="100" workbookViewId="0">
      <selection activeCell="B2" sqref="B2"/>
    </sheetView>
  </sheetViews>
  <sheetFormatPr baseColWidth="10" defaultColWidth="8.7109375" defaultRowHeight="15" x14ac:dyDescent="0.25"/>
  <cols>
    <col min="2" max="2" width="37.7109375" bestFit="1" customWidth="1"/>
    <col min="3" max="3" width="71" bestFit="1" customWidth="1"/>
    <col min="4" max="4" width="36.42578125" customWidth="1"/>
  </cols>
  <sheetData>
    <row r="1" spans="1:19" x14ac:dyDescent="0.25">
      <c r="A1" s="4"/>
      <c r="B1" s="4"/>
      <c r="C1" s="4"/>
      <c r="D1" s="4"/>
      <c r="E1" s="4"/>
      <c r="F1" s="4"/>
      <c r="G1" s="4"/>
      <c r="H1" s="4"/>
      <c r="I1" s="4"/>
      <c r="J1" s="4"/>
      <c r="K1" s="4"/>
      <c r="L1" s="4"/>
      <c r="M1" s="4"/>
      <c r="N1" s="4"/>
      <c r="O1" s="4"/>
      <c r="P1" s="4"/>
      <c r="Q1" s="4"/>
      <c r="R1" s="4"/>
      <c r="S1" s="4"/>
    </row>
    <row r="2" spans="1:19" ht="28.5" x14ac:dyDescent="0.45">
      <c r="A2" s="4"/>
      <c r="B2" s="163" t="s">
        <v>3</v>
      </c>
      <c r="C2" s="4"/>
      <c r="D2" s="4"/>
      <c r="E2" s="4"/>
      <c r="F2" s="4"/>
      <c r="G2" s="4"/>
      <c r="H2" s="4"/>
      <c r="I2" s="4"/>
      <c r="J2" s="4"/>
      <c r="K2" s="4"/>
      <c r="L2" s="4"/>
      <c r="M2" s="4"/>
      <c r="N2" s="4"/>
      <c r="O2" s="4"/>
      <c r="P2" s="4"/>
      <c r="Q2" s="4"/>
      <c r="R2" s="4"/>
      <c r="S2" s="4"/>
    </row>
    <row r="3" spans="1:19" x14ac:dyDescent="0.25">
      <c r="A3" s="4"/>
      <c r="B3" s="4"/>
      <c r="C3" s="4"/>
      <c r="D3" s="4"/>
      <c r="E3" s="4"/>
      <c r="F3" s="4"/>
      <c r="G3" s="4"/>
      <c r="H3" s="4"/>
      <c r="I3" s="4"/>
      <c r="J3" s="4"/>
      <c r="K3" s="4"/>
      <c r="L3" s="4"/>
      <c r="M3" s="4"/>
      <c r="N3" s="4"/>
      <c r="O3" s="4"/>
      <c r="P3" s="4"/>
      <c r="Q3" s="4"/>
      <c r="R3" s="4"/>
      <c r="S3" s="4"/>
    </row>
    <row r="4" spans="1:19" x14ac:dyDescent="0.25">
      <c r="A4" s="4"/>
      <c r="B4" s="158" t="s">
        <v>4</v>
      </c>
      <c r="C4" s="158" t="s">
        <v>5</v>
      </c>
      <c r="D4" s="158" t="s">
        <v>6</v>
      </c>
      <c r="E4" s="4"/>
      <c r="F4" s="4"/>
      <c r="G4" s="4"/>
      <c r="H4" s="4"/>
      <c r="I4" s="4"/>
      <c r="J4" s="4"/>
      <c r="K4" s="4"/>
      <c r="L4" s="4"/>
      <c r="M4" s="4"/>
      <c r="N4" s="4"/>
      <c r="O4" s="4"/>
      <c r="P4" s="4"/>
      <c r="Q4" s="4"/>
      <c r="R4" s="4"/>
      <c r="S4" s="4"/>
    </row>
    <row r="5" spans="1:19" ht="45" x14ac:dyDescent="0.25">
      <c r="A5" s="4"/>
      <c r="B5" s="159" t="s">
        <v>7</v>
      </c>
      <c r="C5" s="160" t="s">
        <v>8</v>
      </c>
      <c r="D5" s="159"/>
      <c r="E5" s="4"/>
      <c r="F5" s="4"/>
      <c r="G5" s="4"/>
      <c r="H5" s="4"/>
      <c r="I5" s="4"/>
      <c r="J5" s="4"/>
      <c r="K5" s="4"/>
      <c r="L5" s="4"/>
      <c r="M5" s="4"/>
      <c r="N5" s="4"/>
      <c r="O5" s="4"/>
      <c r="P5" s="4"/>
      <c r="Q5" s="4"/>
      <c r="R5" s="4"/>
      <c r="S5" s="4"/>
    </row>
    <row r="6" spans="1:19" ht="30" x14ac:dyDescent="0.25">
      <c r="A6" s="4"/>
      <c r="B6" s="159" t="s">
        <v>9</v>
      </c>
      <c r="C6" s="160" t="s">
        <v>10</v>
      </c>
      <c r="D6" s="162" t="s">
        <v>11</v>
      </c>
      <c r="E6" s="4"/>
      <c r="F6" s="4"/>
      <c r="G6" s="4"/>
      <c r="H6" s="4"/>
      <c r="I6" s="4"/>
      <c r="J6" s="4"/>
      <c r="K6" s="4"/>
      <c r="L6" s="4"/>
      <c r="M6" s="4"/>
      <c r="N6" s="4"/>
      <c r="O6" s="4"/>
      <c r="P6" s="4"/>
      <c r="Q6" s="4"/>
      <c r="R6" s="4"/>
      <c r="S6" s="4"/>
    </row>
    <row r="7" spans="1:19" ht="75" x14ac:dyDescent="0.25">
      <c r="A7" s="4"/>
      <c r="B7" s="159" t="s">
        <v>12</v>
      </c>
      <c r="C7" s="160" t="s">
        <v>13</v>
      </c>
      <c r="D7" s="161" t="s">
        <v>14</v>
      </c>
      <c r="E7" s="4"/>
      <c r="F7" s="4"/>
      <c r="G7" s="4"/>
      <c r="H7" s="4"/>
      <c r="I7" s="4"/>
      <c r="J7" s="4"/>
      <c r="K7" s="4"/>
      <c r="L7" s="4"/>
      <c r="M7" s="4"/>
      <c r="N7" s="4"/>
      <c r="O7" s="4"/>
      <c r="P7" s="4"/>
      <c r="Q7" s="4"/>
      <c r="R7" s="4"/>
      <c r="S7" s="4"/>
    </row>
    <row r="8" spans="1:19" ht="60" x14ac:dyDescent="0.25">
      <c r="A8" s="4"/>
      <c r="B8" s="159" t="s">
        <v>15</v>
      </c>
      <c r="C8" s="160" t="s">
        <v>16</v>
      </c>
      <c r="D8" s="159"/>
      <c r="E8" s="4"/>
      <c r="F8" s="4"/>
      <c r="G8" s="4"/>
      <c r="H8" s="4"/>
      <c r="I8" s="4"/>
      <c r="J8" s="4"/>
      <c r="K8" s="4"/>
      <c r="L8" s="4"/>
      <c r="M8" s="4"/>
      <c r="N8" s="4"/>
      <c r="O8" s="4"/>
      <c r="P8" s="4"/>
      <c r="Q8" s="4"/>
      <c r="R8" s="4"/>
      <c r="S8" s="4"/>
    </row>
    <row r="9" spans="1:19" ht="30" x14ac:dyDescent="0.25">
      <c r="A9" s="4"/>
      <c r="B9" s="159" t="s">
        <v>17</v>
      </c>
      <c r="C9" s="160" t="s">
        <v>18</v>
      </c>
      <c r="D9" s="159"/>
      <c r="E9" s="4"/>
      <c r="F9" s="4"/>
      <c r="G9" s="164"/>
      <c r="H9" s="164"/>
      <c r="I9" s="4"/>
      <c r="J9" s="4"/>
      <c r="K9" s="4"/>
      <c r="L9" s="4"/>
      <c r="M9" s="4"/>
      <c r="N9" s="4"/>
      <c r="O9" s="4"/>
      <c r="P9" s="4"/>
      <c r="Q9" s="4"/>
      <c r="R9" s="4"/>
      <c r="S9" s="4"/>
    </row>
    <row r="10" spans="1:19" ht="45" x14ac:dyDescent="0.25">
      <c r="A10" s="4"/>
      <c r="B10" s="159" t="s">
        <v>19</v>
      </c>
      <c r="C10" s="160" t="s">
        <v>20</v>
      </c>
      <c r="D10" s="162" t="s">
        <v>21</v>
      </c>
      <c r="E10" s="4"/>
      <c r="F10" s="4"/>
      <c r="G10" s="4"/>
      <c r="H10" s="4"/>
      <c r="I10" s="4"/>
      <c r="J10" s="4"/>
      <c r="K10" s="4"/>
      <c r="L10" s="4"/>
      <c r="M10" s="4"/>
      <c r="N10" s="4"/>
      <c r="O10" s="4"/>
      <c r="P10" s="4"/>
      <c r="Q10" s="4"/>
      <c r="R10" s="4"/>
      <c r="S10" s="4"/>
    </row>
    <row r="11" spans="1:19" ht="45" x14ac:dyDescent="0.25">
      <c r="A11" s="4"/>
      <c r="B11" s="159" t="s">
        <v>22</v>
      </c>
      <c r="C11" s="160" t="s">
        <v>23</v>
      </c>
      <c r="D11" s="162" t="s">
        <v>24</v>
      </c>
      <c r="E11" s="4"/>
      <c r="F11" s="4"/>
      <c r="G11" s="4"/>
      <c r="H11" s="4"/>
      <c r="I11" s="4"/>
      <c r="J11" s="4"/>
      <c r="K11" s="4"/>
      <c r="L11" s="4"/>
      <c r="M11" s="4"/>
      <c r="N11" s="4"/>
      <c r="O11" s="4"/>
      <c r="P11" s="4"/>
      <c r="Q11" s="4"/>
      <c r="R11" s="4"/>
      <c r="S11" s="4"/>
    </row>
    <row r="12" spans="1:19" x14ac:dyDescent="0.25">
      <c r="A12" s="4"/>
      <c r="B12" s="159" t="s">
        <v>25</v>
      </c>
      <c r="C12" s="159" t="s">
        <v>26</v>
      </c>
      <c r="D12" s="159"/>
      <c r="E12" s="4"/>
      <c r="F12" s="4"/>
      <c r="G12" s="4"/>
      <c r="H12" s="4"/>
      <c r="I12" s="4"/>
      <c r="J12" s="4"/>
      <c r="K12" s="4"/>
      <c r="L12" s="4"/>
      <c r="M12" s="4"/>
      <c r="N12" s="4"/>
      <c r="O12" s="4"/>
      <c r="P12" s="4"/>
      <c r="Q12" s="4"/>
      <c r="R12" s="4"/>
      <c r="S12" s="4"/>
    </row>
    <row r="13" spans="1:19" ht="30" x14ac:dyDescent="0.25">
      <c r="A13" s="4"/>
      <c r="B13" s="159" t="s">
        <v>27</v>
      </c>
      <c r="C13" s="160" t="s">
        <v>28</v>
      </c>
      <c r="D13" s="159"/>
      <c r="E13" s="4"/>
      <c r="F13" s="4"/>
      <c r="G13" s="4"/>
      <c r="H13" s="4"/>
      <c r="I13" s="4"/>
      <c r="J13" s="4"/>
      <c r="K13" s="4"/>
      <c r="L13" s="4"/>
      <c r="M13" s="4"/>
      <c r="N13" s="4"/>
      <c r="O13" s="4"/>
      <c r="P13" s="4"/>
      <c r="Q13" s="4"/>
      <c r="R13" s="4"/>
      <c r="S13" s="4"/>
    </row>
    <row r="14" spans="1:19" x14ac:dyDescent="0.25">
      <c r="A14" s="4"/>
      <c r="B14" s="159" t="s">
        <v>29</v>
      </c>
      <c r="C14" s="159" t="s">
        <v>30</v>
      </c>
      <c r="D14" s="159"/>
      <c r="E14" s="4"/>
      <c r="F14" s="4"/>
      <c r="G14" s="4"/>
      <c r="H14" s="4"/>
      <c r="I14" s="4"/>
      <c r="J14" s="4"/>
      <c r="K14" s="4"/>
      <c r="L14" s="4"/>
      <c r="M14" s="4"/>
      <c r="N14" s="4"/>
      <c r="O14" s="4"/>
      <c r="P14" s="4"/>
      <c r="Q14" s="4"/>
      <c r="R14" s="4"/>
      <c r="S14" s="4"/>
    </row>
    <row r="15" spans="1:19" ht="30" x14ac:dyDescent="0.25">
      <c r="A15" s="4"/>
      <c r="B15" s="159" t="s">
        <v>31</v>
      </c>
      <c r="C15" s="160" t="s">
        <v>32</v>
      </c>
      <c r="D15" s="162" t="s">
        <v>33</v>
      </c>
      <c r="E15" s="4"/>
      <c r="F15" s="4"/>
      <c r="G15" s="4"/>
      <c r="H15" s="4"/>
      <c r="I15" s="4"/>
      <c r="J15" s="4"/>
      <c r="K15" s="4"/>
      <c r="L15" s="4"/>
      <c r="M15" s="4"/>
      <c r="N15" s="4"/>
      <c r="O15" s="4"/>
      <c r="P15" s="4"/>
      <c r="Q15" s="4"/>
      <c r="R15" s="4"/>
      <c r="S15" s="4"/>
    </row>
    <row r="16" spans="1:19" ht="30" x14ac:dyDescent="0.25">
      <c r="A16" s="4"/>
      <c r="B16" s="159" t="s">
        <v>34</v>
      </c>
      <c r="C16" s="160" t="s">
        <v>35</v>
      </c>
      <c r="D16" s="162" t="s">
        <v>36</v>
      </c>
      <c r="E16" s="4"/>
      <c r="F16" s="4"/>
      <c r="G16" s="4"/>
      <c r="H16" s="4"/>
      <c r="I16" s="4"/>
      <c r="J16" s="4"/>
      <c r="K16" s="4"/>
      <c r="L16" s="4"/>
      <c r="M16" s="4"/>
      <c r="N16" s="4"/>
      <c r="O16" s="4"/>
      <c r="P16" s="4"/>
      <c r="Q16" s="4"/>
      <c r="R16" s="4"/>
      <c r="S16" s="4"/>
    </row>
    <row r="17" spans="1:19" x14ac:dyDescent="0.25">
      <c r="A17" s="4"/>
      <c r="B17" s="159" t="s">
        <v>37</v>
      </c>
      <c r="C17" s="160" t="s">
        <v>38</v>
      </c>
      <c r="D17" s="162" t="s">
        <v>39</v>
      </c>
      <c r="E17" s="4"/>
      <c r="F17" s="4"/>
      <c r="G17" s="4"/>
      <c r="H17" s="4"/>
      <c r="I17" s="4"/>
      <c r="J17" s="4"/>
      <c r="K17" s="4"/>
      <c r="L17" s="4"/>
      <c r="M17" s="4"/>
      <c r="N17" s="4"/>
      <c r="O17" s="4"/>
      <c r="P17" s="4"/>
      <c r="Q17" s="4"/>
      <c r="R17" s="4"/>
      <c r="S17" s="4"/>
    </row>
    <row r="18" spans="1:19" ht="60" x14ac:dyDescent="0.25">
      <c r="A18" s="4"/>
      <c r="B18" s="159" t="s">
        <v>40</v>
      </c>
      <c r="C18" s="160" t="s">
        <v>41</v>
      </c>
      <c r="D18" s="159"/>
      <c r="E18" s="4"/>
      <c r="F18" s="4"/>
      <c r="G18" s="4"/>
      <c r="H18" s="4"/>
      <c r="I18" s="4"/>
      <c r="J18" s="4"/>
      <c r="K18" s="4"/>
      <c r="L18" s="4"/>
      <c r="M18" s="4"/>
      <c r="N18" s="4"/>
      <c r="O18" s="4"/>
      <c r="P18" s="4"/>
      <c r="Q18" s="4"/>
      <c r="R18" s="4"/>
      <c r="S18" s="4"/>
    </row>
    <row r="19" spans="1:19" ht="55.15" customHeight="1" x14ac:dyDescent="0.25">
      <c r="A19" s="4"/>
      <c r="B19" s="159" t="s">
        <v>42</v>
      </c>
      <c r="C19" s="160" t="s">
        <v>43</v>
      </c>
      <c r="D19" s="159"/>
      <c r="E19" s="4"/>
      <c r="F19" s="4"/>
      <c r="G19" s="4"/>
      <c r="H19" s="4"/>
      <c r="I19" s="4"/>
      <c r="J19" s="4"/>
      <c r="K19" s="4"/>
      <c r="L19" s="4"/>
      <c r="M19" s="4"/>
      <c r="N19" s="4"/>
      <c r="O19" s="4"/>
      <c r="P19" s="4"/>
      <c r="Q19" s="4"/>
      <c r="R19" s="4"/>
      <c r="S19" s="4"/>
    </row>
    <row r="20" spans="1:19" ht="45" x14ac:dyDescent="0.25">
      <c r="A20" s="4"/>
      <c r="B20" s="159" t="s">
        <v>44</v>
      </c>
      <c r="C20" s="160" t="s">
        <v>45</v>
      </c>
      <c r="D20" s="159"/>
      <c r="E20" s="4"/>
      <c r="F20" s="4"/>
      <c r="G20" s="4"/>
      <c r="H20" s="4"/>
      <c r="I20" s="4"/>
      <c r="J20" s="4"/>
      <c r="K20" s="4"/>
      <c r="L20" s="4"/>
      <c r="M20" s="4"/>
      <c r="N20" s="4"/>
      <c r="O20" s="4"/>
      <c r="P20" s="4"/>
      <c r="Q20" s="4"/>
      <c r="R20" s="4"/>
      <c r="S20" s="4"/>
    </row>
    <row r="21" spans="1:19" ht="45" x14ac:dyDescent="0.25">
      <c r="A21" s="4"/>
      <c r="B21" s="159" t="s">
        <v>46</v>
      </c>
      <c r="C21" s="160" t="s">
        <v>47</v>
      </c>
      <c r="D21" s="162" t="s">
        <v>48</v>
      </c>
      <c r="E21" s="4"/>
      <c r="F21" s="4"/>
      <c r="G21" s="4"/>
      <c r="H21" s="4"/>
      <c r="I21" s="4"/>
      <c r="J21" s="4"/>
      <c r="K21" s="4"/>
      <c r="L21" s="4"/>
      <c r="M21" s="4"/>
      <c r="N21" s="4"/>
      <c r="O21" s="4"/>
      <c r="P21" s="4"/>
      <c r="Q21" s="4"/>
      <c r="R21" s="4"/>
      <c r="S21" s="4"/>
    </row>
    <row r="22" spans="1:19" x14ac:dyDescent="0.25">
      <c r="A22" s="4"/>
      <c r="B22" s="159" t="s">
        <v>49</v>
      </c>
      <c r="C22" s="159" t="s">
        <v>50</v>
      </c>
      <c r="D22" s="159"/>
      <c r="E22" s="4"/>
      <c r="F22" s="4"/>
      <c r="G22" s="4"/>
      <c r="H22" s="4"/>
      <c r="I22" s="4"/>
      <c r="J22" s="4"/>
      <c r="K22" s="4"/>
      <c r="L22" s="4"/>
      <c r="M22" s="4"/>
      <c r="N22" s="4"/>
      <c r="O22" s="4"/>
      <c r="P22" s="4"/>
      <c r="Q22" s="4"/>
      <c r="R22" s="4"/>
      <c r="S22" s="4"/>
    </row>
    <row r="23" spans="1:19" ht="45" x14ac:dyDescent="0.25">
      <c r="A23" s="4"/>
      <c r="B23" s="159" t="s">
        <v>51</v>
      </c>
      <c r="C23" s="160" t="s">
        <v>52</v>
      </c>
      <c r="D23" s="159"/>
      <c r="E23" s="4"/>
      <c r="F23" s="4"/>
      <c r="G23" s="4"/>
      <c r="H23" s="4"/>
      <c r="I23" s="4"/>
      <c r="J23" s="4"/>
      <c r="K23" s="4"/>
      <c r="L23" s="4"/>
      <c r="M23" s="4"/>
      <c r="N23" s="4"/>
      <c r="O23" s="4"/>
      <c r="P23" s="4"/>
      <c r="Q23" s="4"/>
      <c r="R23" s="4"/>
      <c r="S23" s="4"/>
    </row>
    <row r="24" spans="1:19" ht="30" x14ac:dyDescent="0.25">
      <c r="A24" s="4"/>
      <c r="B24" s="159" t="s">
        <v>53</v>
      </c>
      <c r="C24" s="160" t="s">
        <v>54</v>
      </c>
      <c r="D24" s="159"/>
      <c r="E24" s="4"/>
      <c r="F24" s="4"/>
      <c r="G24" s="4"/>
      <c r="H24" s="4"/>
      <c r="I24" s="4"/>
      <c r="J24" s="4"/>
      <c r="K24" s="4"/>
      <c r="L24" s="4"/>
      <c r="M24" s="4"/>
      <c r="N24" s="4"/>
      <c r="O24" s="4"/>
      <c r="P24" s="4"/>
      <c r="Q24" s="4"/>
      <c r="R24" s="4"/>
      <c r="S24" s="4"/>
    </row>
    <row r="25" spans="1:19" x14ac:dyDescent="0.25">
      <c r="A25" s="4"/>
      <c r="B25" s="159" t="s">
        <v>55</v>
      </c>
      <c r="C25" s="160" t="s">
        <v>56</v>
      </c>
      <c r="D25" s="159"/>
      <c r="E25" s="4"/>
      <c r="F25" s="4"/>
      <c r="G25" s="4"/>
      <c r="H25" s="4"/>
      <c r="I25" s="4"/>
      <c r="J25" s="4"/>
      <c r="K25" s="4"/>
      <c r="L25" s="4"/>
      <c r="M25" s="4"/>
      <c r="N25" s="4"/>
      <c r="O25" s="4"/>
      <c r="P25" s="4"/>
      <c r="Q25" s="4"/>
      <c r="R25" s="4"/>
      <c r="S25" s="4"/>
    </row>
    <row r="26" spans="1:19" ht="30" x14ac:dyDescent="0.25">
      <c r="A26" s="4"/>
      <c r="B26" s="159" t="s">
        <v>57</v>
      </c>
      <c r="C26" s="160" t="s">
        <v>58</v>
      </c>
      <c r="D26" s="161" t="s">
        <v>59</v>
      </c>
      <c r="E26" s="4"/>
      <c r="F26" s="4"/>
      <c r="G26" s="4"/>
      <c r="H26" s="4"/>
      <c r="I26" s="4"/>
      <c r="J26" s="4"/>
      <c r="K26" s="4"/>
      <c r="L26" s="4"/>
      <c r="M26" s="4"/>
      <c r="N26" s="4"/>
      <c r="O26" s="4"/>
      <c r="P26" s="4"/>
      <c r="Q26" s="4"/>
      <c r="R26" s="4"/>
      <c r="S26" s="4"/>
    </row>
    <row r="27" spans="1:19" ht="30" x14ac:dyDescent="0.25">
      <c r="A27" s="4"/>
      <c r="B27" s="159" t="s">
        <v>60</v>
      </c>
      <c r="C27" s="160" t="s">
        <v>61</v>
      </c>
      <c r="D27" s="161" t="s">
        <v>62</v>
      </c>
      <c r="E27" s="4"/>
      <c r="F27" s="4"/>
      <c r="G27" s="4"/>
      <c r="H27" s="4"/>
      <c r="I27" s="4"/>
      <c r="J27" s="4"/>
      <c r="K27" s="4"/>
      <c r="L27" s="4"/>
      <c r="M27" s="4"/>
      <c r="N27" s="4"/>
      <c r="O27" s="4"/>
      <c r="P27" s="4"/>
      <c r="Q27" s="4"/>
      <c r="R27" s="4"/>
      <c r="S27" s="4"/>
    </row>
    <row r="28" spans="1:19" ht="102.75" customHeight="1" x14ac:dyDescent="0.25">
      <c r="A28" s="4"/>
      <c r="B28" s="159" t="s">
        <v>63</v>
      </c>
      <c r="C28" s="160" t="s">
        <v>64</v>
      </c>
      <c r="D28" s="159"/>
      <c r="E28" s="4"/>
      <c r="F28" s="4"/>
      <c r="G28" s="4"/>
      <c r="H28" s="4"/>
      <c r="I28" s="4"/>
      <c r="J28" s="4"/>
      <c r="K28" s="4"/>
      <c r="L28" s="4"/>
      <c r="M28" s="4"/>
      <c r="N28" s="4"/>
      <c r="O28" s="4"/>
      <c r="P28" s="4"/>
      <c r="Q28" s="4"/>
      <c r="R28" s="4"/>
      <c r="S28" s="4"/>
    </row>
    <row r="29" spans="1:19" x14ac:dyDescent="0.25">
      <c r="A29" s="4"/>
      <c r="B29" s="159" t="s">
        <v>65</v>
      </c>
      <c r="C29" s="159" t="s">
        <v>66</v>
      </c>
      <c r="D29" s="159"/>
      <c r="E29" s="4"/>
      <c r="F29" s="4"/>
      <c r="G29" s="4"/>
      <c r="H29" s="4"/>
      <c r="I29" s="4"/>
      <c r="J29" s="4"/>
      <c r="K29" s="4"/>
      <c r="L29" s="4"/>
      <c r="M29" s="4"/>
      <c r="N29" s="4"/>
      <c r="O29" s="4"/>
      <c r="P29" s="4"/>
      <c r="Q29" s="4"/>
      <c r="R29" s="4"/>
      <c r="S29" s="4"/>
    </row>
    <row r="30" spans="1:19" ht="45" x14ac:dyDescent="0.25">
      <c r="A30" s="4"/>
      <c r="B30" s="159" t="s">
        <v>67</v>
      </c>
      <c r="C30" s="160" t="s">
        <v>68</v>
      </c>
      <c r="D30" s="159"/>
      <c r="E30" s="4"/>
      <c r="F30" s="4"/>
      <c r="G30" s="4"/>
      <c r="H30" s="4"/>
      <c r="I30" s="4"/>
      <c r="J30" s="4"/>
      <c r="K30" s="4"/>
      <c r="L30" s="4"/>
      <c r="M30" s="4"/>
      <c r="N30" s="4"/>
      <c r="O30" s="4"/>
      <c r="P30" s="4"/>
      <c r="Q30" s="4"/>
      <c r="R30" s="4"/>
      <c r="S30" s="4"/>
    </row>
    <row r="31" spans="1:19" ht="29.25" customHeight="1" x14ac:dyDescent="0.25">
      <c r="A31" s="4"/>
      <c r="B31" s="159" t="s">
        <v>69</v>
      </c>
      <c r="C31" s="160" t="s">
        <v>70</v>
      </c>
      <c r="D31" s="159"/>
      <c r="E31" s="4"/>
      <c r="F31" s="4"/>
      <c r="G31" s="4"/>
      <c r="H31" s="4"/>
      <c r="I31" s="4"/>
      <c r="J31" s="4"/>
      <c r="K31" s="4"/>
      <c r="L31" s="4"/>
      <c r="M31" s="4"/>
      <c r="N31" s="4"/>
      <c r="O31" s="4"/>
      <c r="P31" s="4"/>
      <c r="Q31" s="4"/>
      <c r="R31" s="4"/>
      <c r="S31" s="4"/>
    </row>
    <row r="32" spans="1:19" ht="45" x14ac:dyDescent="0.25">
      <c r="A32" s="4"/>
      <c r="B32" s="159" t="s">
        <v>71</v>
      </c>
      <c r="C32" s="160" t="s">
        <v>72</v>
      </c>
      <c r="D32" s="159"/>
      <c r="E32" s="4"/>
      <c r="F32" s="4"/>
      <c r="G32" s="4"/>
      <c r="H32" s="4"/>
      <c r="I32" s="4"/>
      <c r="J32" s="4"/>
      <c r="K32" s="4"/>
      <c r="L32" s="4"/>
      <c r="M32" s="4"/>
      <c r="N32" s="4"/>
      <c r="O32" s="4"/>
      <c r="P32" s="4"/>
      <c r="Q32" s="4"/>
      <c r="R32" s="4"/>
      <c r="S32" s="4"/>
    </row>
    <row r="33" spans="1:19" x14ac:dyDescent="0.25">
      <c r="A33" s="4"/>
      <c r="B33" s="159" t="s">
        <v>73</v>
      </c>
      <c r="C33" s="160" t="s">
        <v>74</v>
      </c>
      <c r="D33" s="159"/>
      <c r="E33" s="4"/>
      <c r="F33" s="4"/>
      <c r="G33" s="4"/>
      <c r="H33" s="4"/>
      <c r="I33" s="4"/>
      <c r="J33" s="4"/>
      <c r="K33" s="4"/>
      <c r="L33" s="4"/>
      <c r="M33" s="4"/>
      <c r="N33" s="4"/>
      <c r="O33" s="4"/>
      <c r="P33" s="4"/>
      <c r="Q33" s="4"/>
      <c r="R33" s="4"/>
      <c r="S33" s="4"/>
    </row>
    <row r="34" spans="1:19" ht="30" x14ac:dyDescent="0.25">
      <c r="A34" s="4"/>
      <c r="B34" s="159" t="s">
        <v>75</v>
      </c>
      <c r="C34" s="160" t="s">
        <v>76</v>
      </c>
      <c r="D34" s="159"/>
      <c r="E34" s="4"/>
      <c r="F34" s="4"/>
      <c r="G34" s="4"/>
      <c r="H34" s="4"/>
      <c r="I34" s="4"/>
      <c r="J34" s="4"/>
      <c r="K34" s="4"/>
      <c r="L34" s="4"/>
      <c r="M34" s="4"/>
      <c r="N34" s="4"/>
      <c r="O34" s="4"/>
      <c r="P34" s="4"/>
      <c r="Q34" s="4"/>
      <c r="R34" s="4"/>
      <c r="S34" s="4"/>
    </row>
    <row r="35" spans="1:19" ht="30" x14ac:dyDescent="0.25">
      <c r="A35" s="4"/>
      <c r="B35" s="159" t="s">
        <v>77</v>
      </c>
      <c r="C35" s="160" t="s">
        <v>78</v>
      </c>
      <c r="D35" s="159"/>
      <c r="E35" s="4"/>
      <c r="F35" s="4"/>
      <c r="G35" s="4"/>
      <c r="H35" s="4"/>
      <c r="I35" s="4"/>
      <c r="J35" s="4"/>
      <c r="K35" s="4"/>
      <c r="L35" s="4"/>
      <c r="M35" s="4"/>
      <c r="N35" s="4"/>
      <c r="O35" s="4"/>
      <c r="P35" s="4"/>
      <c r="Q35" s="4"/>
      <c r="R35" s="4"/>
      <c r="S35" s="4"/>
    </row>
    <row r="36" spans="1:19" x14ac:dyDescent="0.25">
      <c r="A36" s="4"/>
      <c r="B36" s="4"/>
      <c r="C36" s="4"/>
      <c r="D36" s="4"/>
      <c r="E36" s="4"/>
      <c r="F36" s="4"/>
      <c r="G36" s="4"/>
      <c r="H36" s="4"/>
      <c r="I36" s="4"/>
      <c r="J36" s="4"/>
      <c r="K36" s="4"/>
      <c r="L36" s="4"/>
      <c r="M36" s="4"/>
      <c r="N36" s="4"/>
      <c r="O36" s="4"/>
      <c r="P36" s="4"/>
      <c r="Q36" s="4"/>
      <c r="R36" s="4"/>
      <c r="S36" s="4"/>
    </row>
    <row r="37" spans="1:19" x14ac:dyDescent="0.25">
      <c r="A37" s="4"/>
      <c r="B37" s="4"/>
      <c r="C37" s="4"/>
      <c r="D37" s="4"/>
      <c r="E37" s="4"/>
      <c r="F37" s="4"/>
      <c r="G37" s="4"/>
      <c r="H37" s="4"/>
      <c r="I37" s="4"/>
      <c r="J37" s="4"/>
      <c r="K37" s="4"/>
      <c r="L37" s="4"/>
      <c r="M37" s="4"/>
      <c r="N37" s="4"/>
      <c r="O37" s="4"/>
      <c r="P37" s="4"/>
      <c r="Q37" s="4"/>
      <c r="R37" s="4"/>
      <c r="S37" s="4"/>
    </row>
    <row r="38" spans="1:19" x14ac:dyDescent="0.25">
      <c r="A38" s="4"/>
      <c r="B38" s="4"/>
      <c r="C38" s="4"/>
      <c r="D38" s="4"/>
      <c r="E38" s="4"/>
      <c r="F38" s="4"/>
      <c r="G38" s="4"/>
      <c r="H38" s="4"/>
      <c r="I38" s="4"/>
      <c r="J38" s="4"/>
      <c r="K38" s="4"/>
      <c r="L38" s="4"/>
      <c r="M38" s="4"/>
      <c r="N38" s="4"/>
      <c r="O38" s="4"/>
      <c r="P38" s="4"/>
      <c r="Q38" s="4"/>
      <c r="R38" s="4"/>
      <c r="S38" s="4"/>
    </row>
    <row r="39" spans="1:19" x14ac:dyDescent="0.25">
      <c r="A39" s="4"/>
      <c r="B39" s="4"/>
      <c r="C39" s="4"/>
      <c r="D39" s="4"/>
      <c r="E39" s="4"/>
      <c r="F39" s="4"/>
      <c r="G39" s="4"/>
      <c r="H39" s="4"/>
      <c r="I39" s="4"/>
      <c r="J39" s="4"/>
      <c r="K39" s="4"/>
      <c r="L39" s="4"/>
      <c r="M39" s="4"/>
      <c r="N39" s="4"/>
      <c r="O39" s="4"/>
      <c r="P39" s="4"/>
      <c r="Q39" s="4"/>
      <c r="R39" s="4"/>
      <c r="S39" s="4"/>
    </row>
    <row r="40" spans="1:19" x14ac:dyDescent="0.25">
      <c r="A40" s="4"/>
      <c r="B40" s="4"/>
      <c r="C40" s="4"/>
      <c r="D40" s="4"/>
      <c r="E40" s="4"/>
      <c r="F40" s="4"/>
      <c r="G40" s="4"/>
      <c r="H40" s="4"/>
      <c r="I40" s="4"/>
      <c r="J40" s="4"/>
      <c r="K40" s="4"/>
      <c r="L40" s="4"/>
      <c r="M40" s="4"/>
      <c r="N40" s="4"/>
      <c r="O40" s="4"/>
      <c r="P40" s="4"/>
      <c r="Q40" s="4"/>
      <c r="R40" s="4"/>
      <c r="S40" s="4"/>
    </row>
    <row r="41" spans="1:19" x14ac:dyDescent="0.25">
      <c r="A41" s="4"/>
      <c r="B41" s="4"/>
      <c r="C41" s="4"/>
      <c r="D41" s="4"/>
      <c r="E41" s="4"/>
      <c r="F41" s="4"/>
      <c r="G41" s="4"/>
      <c r="H41" s="4"/>
      <c r="I41" s="4"/>
      <c r="J41" s="4"/>
      <c r="K41" s="4"/>
      <c r="L41" s="4"/>
      <c r="M41" s="4"/>
      <c r="N41" s="4"/>
      <c r="O41" s="4"/>
      <c r="P41" s="4"/>
      <c r="Q41" s="4"/>
      <c r="R41" s="4"/>
      <c r="S41" s="4"/>
    </row>
    <row r="42" spans="1:19" x14ac:dyDescent="0.25">
      <c r="A42" s="4"/>
      <c r="B42" s="4"/>
      <c r="C42" s="4"/>
      <c r="D42" s="4"/>
      <c r="E42" s="4"/>
      <c r="F42" s="4"/>
      <c r="G42" s="4"/>
      <c r="H42" s="4"/>
      <c r="I42" s="4"/>
      <c r="J42" s="4"/>
      <c r="K42" s="4"/>
      <c r="L42" s="4"/>
      <c r="M42" s="4"/>
      <c r="N42" s="4"/>
      <c r="O42" s="4"/>
      <c r="P42" s="4"/>
      <c r="Q42" s="4"/>
      <c r="R42" s="4"/>
      <c r="S42" s="4"/>
    </row>
    <row r="43" spans="1:19" x14ac:dyDescent="0.25">
      <c r="A43" s="4"/>
      <c r="B43" s="4"/>
      <c r="C43" s="4"/>
      <c r="D43" s="4"/>
      <c r="E43" s="4"/>
      <c r="F43" s="4"/>
      <c r="G43" s="4"/>
      <c r="H43" s="4"/>
      <c r="I43" s="4"/>
      <c r="J43" s="4"/>
      <c r="K43" s="4"/>
      <c r="L43" s="4"/>
      <c r="M43" s="4"/>
      <c r="N43" s="4"/>
      <c r="O43" s="4"/>
      <c r="P43" s="4"/>
      <c r="Q43" s="4"/>
      <c r="R43" s="4"/>
      <c r="S43" s="4"/>
    </row>
    <row r="44" spans="1:19" x14ac:dyDescent="0.25">
      <c r="A44" s="4"/>
      <c r="B44" s="4"/>
      <c r="C44" s="4"/>
      <c r="D44" s="4"/>
      <c r="E44" s="4"/>
      <c r="F44" s="4"/>
      <c r="G44" s="4"/>
      <c r="H44" s="4"/>
      <c r="I44" s="4"/>
      <c r="J44" s="4"/>
      <c r="K44" s="4"/>
      <c r="L44" s="4"/>
      <c r="M44" s="4"/>
      <c r="N44" s="4"/>
      <c r="O44" s="4"/>
      <c r="P44" s="4"/>
      <c r="Q44" s="4"/>
      <c r="R44" s="4"/>
      <c r="S44" s="4"/>
    </row>
    <row r="45" spans="1:19" x14ac:dyDescent="0.25">
      <c r="A45" s="4"/>
      <c r="B45" s="4"/>
      <c r="C45" s="4"/>
      <c r="D45" s="4"/>
      <c r="E45" s="4"/>
      <c r="F45" s="4"/>
      <c r="G45" s="4"/>
      <c r="H45" s="4"/>
      <c r="I45" s="4"/>
      <c r="J45" s="4"/>
      <c r="K45" s="4"/>
      <c r="L45" s="4"/>
      <c r="M45" s="4"/>
      <c r="N45" s="4"/>
      <c r="O45" s="4"/>
      <c r="P45" s="4"/>
      <c r="Q45" s="4"/>
      <c r="R45" s="4"/>
      <c r="S45" s="4"/>
    </row>
    <row r="46" spans="1:19" x14ac:dyDescent="0.25">
      <c r="A46" s="4"/>
      <c r="B46" s="4"/>
      <c r="C46" s="4"/>
      <c r="D46" s="4"/>
      <c r="E46" s="4"/>
      <c r="F46" s="4"/>
      <c r="G46" s="4"/>
      <c r="H46" s="4"/>
      <c r="I46" s="4"/>
      <c r="J46" s="4"/>
      <c r="K46" s="4"/>
      <c r="L46" s="4"/>
      <c r="M46" s="4"/>
      <c r="N46" s="4"/>
      <c r="O46" s="4"/>
      <c r="P46" s="4"/>
      <c r="Q46" s="4"/>
      <c r="R46" s="4"/>
      <c r="S46" s="4"/>
    </row>
    <row r="47" spans="1:19" x14ac:dyDescent="0.25">
      <c r="A47" s="4"/>
      <c r="B47" s="4"/>
      <c r="C47" s="4"/>
      <c r="D47" s="4"/>
      <c r="E47" s="4"/>
      <c r="F47" s="4"/>
      <c r="G47" s="4"/>
      <c r="H47" s="4"/>
      <c r="I47" s="4"/>
      <c r="J47" s="4"/>
      <c r="K47" s="4"/>
      <c r="L47" s="4"/>
      <c r="M47" s="4"/>
      <c r="N47" s="4"/>
      <c r="O47" s="4"/>
      <c r="P47" s="4"/>
      <c r="Q47" s="4"/>
      <c r="R47" s="4"/>
      <c r="S47" s="4"/>
    </row>
    <row r="48" spans="1:19" x14ac:dyDescent="0.25">
      <c r="A48" s="4"/>
      <c r="B48" s="4"/>
      <c r="C48" s="4"/>
      <c r="D48" s="4"/>
      <c r="E48" s="4"/>
      <c r="F48" s="4"/>
      <c r="G48" s="4"/>
      <c r="H48" s="4"/>
      <c r="I48" s="4"/>
      <c r="J48" s="4"/>
      <c r="K48" s="4"/>
      <c r="L48" s="4"/>
      <c r="M48" s="4"/>
      <c r="N48" s="4"/>
      <c r="O48" s="4"/>
      <c r="P48" s="4"/>
      <c r="Q48" s="4"/>
      <c r="R48" s="4"/>
      <c r="S48" s="4"/>
    </row>
    <row r="49" spans="1:19" x14ac:dyDescent="0.25">
      <c r="A49" s="4"/>
      <c r="B49" s="4"/>
      <c r="C49" s="4"/>
      <c r="D49" s="4"/>
      <c r="E49" s="4"/>
      <c r="F49" s="4"/>
      <c r="G49" s="4"/>
      <c r="H49" s="4"/>
      <c r="I49" s="4"/>
      <c r="J49" s="4"/>
      <c r="K49" s="4"/>
      <c r="L49" s="4"/>
      <c r="M49" s="4"/>
      <c r="N49" s="4"/>
      <c r="O49" s="4"/>
      <c r="P49" s="4"/>
      <c r="Q49" s="4"/>
      <c r="R49" s="4"/>
      <c r="S49" s="4"/>
    </row>
    <row r="50" spans="1:19" x14ac:dyDescent="0.25">
      <c r="A50" s="4"/>
      <c r="B50" s="4"/>
      <c r="C50" s="4"/>
      <c r="D50" s="4"/>
      <c r="E50" s="4"/>
      <c r="F50" s="4"/>
      <c r="G50" s="4"/>
      <c r="H50" s="4"/>
      <c r="I50" s="4"/>
      <c r="J50" s="4"/>
      <c r="K50" s="4"/>
      <c r="L50" s="4"/>
      <c r="M50" s="4"/>
      <c r="N50" s="4"/>
      <c r="O50" s="4"/>
      <c r="P50" s="4"/>
      <c r="Q50" s="4"/>
      <c r="R50" s="4"/>
      <c r="S50" s="4"/>
    </row>
    <row r="51" spans="1:19" x14ac:dyDescent="0.25">
      <c r="A51" s="4"/>
      <c r="B51" s="4"/>
      <c r="C51" s="4"/>
      <c r="D51" s="4"/>
      <c r="E51" s="4"/>
      <c r="F51" s="4"/>
      <c r="G51" s="4"/>
      <c r="H51" s="4"/>
      <c r="I51" s="4"/>
      <c r="J51" s="4"/>
      <c r="K51" s="4"/>
      <c r="L51" s="4"/>
      <c r="M51" s="4"/>
      <c r="N51" s="4"/>
      <c r="O51" s="4"/>
      <c r="P51" s="4"/>
      <c r="Q51" s="4"/>
      <c r="R51" s="4"/>
      <c r="S51" s="4"/>
    </row>
    <row r="52" spans="1:19" x14ac:dyDescent="0.25">
      <c r="A52" s="4"/>
      <c r="B52" s="4"/>
      <c r="C52" s="4"/>
      <c r="D52" s="4"/>
      <c r="E52" s="4"/>
      <c r="F52" s="4"/>
      <c r="G52" s="4"/>
      <c r="H52" s="4"/>
      <c r="I52" s="4"/>
      <c r="J52" s="4"/>
      <c r="K52" s="4"/>
      <c r="L52" s="4"/>
      <c r="M52" s="4"/>
      <c r="N52" s="4"/>
      <c r="O52" s="4"/>
      <c r="P52" s="4"/>
      <c r="Q52" s="4"/>
      <c r="R52" s="4"/>
      <c r="S52" s="4"/>
    </row>
    <row r="53" spans="1:19" x14ac:dyDescent="0.25">
      <c r="A53" s="4"/>
      <c r="B53" s="4"/>
      <c r="C53" s="4"/>
      <c r="D53" s="4"/>
      <c r="E53" s="4"/>
      <c r="F53" s="4"/>
      <c r="G53" s="4"/>
      <c r="H53" s="4"/>
      <c r="I53" s="4"/>
      <c r="J53" s="4"/>
      <c r="K53" s="4"/>
      <c r="L53" s="4"/>
      <c r="M53" s="4"/>
      <c r="N53" s="4"/>
      <c r="O53" s="4"/>
      <c r="P53" s="4"/>
      <c r="Q53" s="4"/>
      <c r="R53" s="4"/>
      <c r="S53" s="4"/>
    </row>
    <row r="54" spans="1:19" x14ac:dyDescent="0.25">
      <c r="A54" s="4"/>
      <c r="B54" s="4"/>
      <c r="C54" s="4"/>
      <c r="D54" s="4"/>
      <c r="E54" s="4"/>
      <c r="F54" s="4"/>
      <c r="G54" s="4"/>
      <c r="H54" s="4"/>
      <c r="I54" s="4"/>
      <c r="J54" s="4"/>
      <c r="K54" s="4"/>
      <c r="L54" s="4"/>
      <c r="M54" s="4"/>
      <c r="N54" s="4"/>
      <c r="O54" s="4"/>
      <c r="P54" s="4"/>
      <c r="Q54" s="4"/>
      <c r="R54" s="4"/>
      <c r="S54" s="4"/>
    </row>
    <row r="55" spans="1:19" x14ac:dyDescent="0.25">
      <c r="A55" s="4"/>
      <c r="B55" s="4"/>
      <c r="C55" s="4"/>
      <c r="D55" s="4"/>
      <c r="E55" s="4"/>
      <c r="F55" s="4"/>
      <c r="G55" s="4"/>
      <c r="H55" s="4"/>
      <c r="I55" s="4"/>
      <c r="J55" s="4"/>
      <c r="K55" s="4"/>
      <c r="L55" s="4"/>
      <c r="M55" s="4"/>
      <c r="N55" s="4"/>
      <c r="O55" s="4"/>
      <c r="P55" s="4"/>
      <c r="Q55" s="4"/>
      <c r="R55" s="4"/>
      <c r="S55" s="4"/>
    </row>
    <row r="56" spans="1:19" x14ac:dyDescent="0.25">
      <c r="A56" s="4"/>
      <c r="B56" s="4"/>
      <c r="C56" s="4"/>
      <c r="D56" s="4"/>
      <c r="E56" s="4"/>
      <c r="F56" s="4"/>
      <c r="G56" s="4"/>
      <c r="H56" s="4"/>
      <c r="I56" s="4"/>
      <c r="J56" s="4"/>
      <c r="K56" s="4"/>
      <c r="L56" s="4"/>
      <c r="M56" s="4"/>
      <c r="N56" s="4"/>
      <c r="O56" s="4"/>
      <c r="P56" s="4"/>
      <c r="Q56" s="4"/>
      <c r="R56" s="4"/>
      <c r="S56" s="4"/>
    </row>
    <row r="57" spans="1:19" x14ac:dyDescent="0.25">
      <c r="A57" s="4"/>
      <c r="B57" s="4"/>
      <c r="C57" s="4"/>
      <c r="D57" s="4"/>
      <c r="E57" s="4"/>
      <c r="F57" s="4"/>
      <c r="G57" s="4"/>
      <c r="H57" s="4"/>
      <c r="I57" s="4"/>
      <c r="J57" s="4"/>
      <c r="K57" s="4"/>
      <c r="L57" s="4"/>
      <c r="M57" s="4"/>
      <c r="N57" s="4"/>
      <c r="O57" s="4"/>
      <c r="P57" s="4"/>
      <c r="Q57" s="4"/>
      <c r="R57" s="4"/>
      <c r="S57" s="4"/>
    </row>
    <row r="58" spans="1:19" x14ac:dyDescent="0.25">
      <c r="A58" s="4"/>
      <c r="B58" s="4"/>
      <c r="C58" s="4"/>
      <c r="D58" s="4"/>
      <c r="E58" s="4"/>
      <c r="F58" s="4"/>
      <c r="G58" s="4"/>
      <c r="H58" s="4"/>
      <c r="I58" s="4"/>
      <c r="J58" s="4"/>
      <c r="K58" s="4"/>
      <c r="L58" s="4"/>
      <c r="M58" s="4"/>
      <c r="N58" s="4"/>
      <c r="O58" s="4"/>
      <c r="P58" s="4"/>
      <c r="Q58" s="4"/>
      <c r="R58" s="4"/>
      <c r="S58" s="4"/>
    </row>
    <row r="59" spans="1:19" x14ac:dyDescent="0.25">
      <c r="A59" s="4"/>
      <c r="B59" s="4"/>
      <c r="C59" s="4"/>
      <c r="D59" s="4"/>
      <c r="E59" s="4"/>
      <c r="F59" s="4"/>
      <c r="G59" s="4"/>
      <c r="H59" s="4"/>
      <c r="I59" s="4"/>
      <c r="J59" s="4"/>
      <c r="K59" s="4"/>
      <c r="L59" s="4"/>
      <c r="M59" s="4"/>
      <c r="N59" s="4"/>
      <c r="O59" s="4"/>
      <c r="P59" s="4"/>
      <c r="Q59" s="4"/>
      <c r="R59" s="4"/>
      <c r="S59" s="4"/>
    </row>
    <row r="60" spans="1:19" x14ac:dyDescent="0.25">
      <c r="A60" s="4"/>
      <c r="B60" s="4"/>
      <c r="C60" s="4"/>
      <c r="D60" s="4"/>
      <c r="E60" s="4"/>
      <c r="F60" s="4"/>
      <c r="G60" s="4"/>
      <c r="H60" s="4"/>
      <c r="I60" s="4"/>
      <c r="J60" s="4"/>
      <c r="K60" s="4"/>
      <c r="L60" s="4"/>
      <c r="M60" s="4"/>
      <c r="N60" s="4"/>
      <c r="O60" s="4"/>
      <c r="P60" s="4"/>
      <c r="Q60" s="4"/>
      <c r="R60" s="4"/>
      <c r="S60" s="4"/>
    </row>
    <row r="61" spans="1:19" x14ac:dyDescent="0.25">
      <c r="A61" s="4"/>
      <c r="B61" s="4"/>
      <c r="C61" s="4"/>
      <c r="D61" s="4"/>
      <c r="E61" s="4"/>
      <c r="F61" s="4"/>
      <c r="G61" s="4"/>
      <c r="H61" s="4"/>
      <c r="I61" s="4"/>
      <c r="J61" s="4"/>
      <c r="K61" s="4"/>
      <c r="L61" s="4"/>
      <c r="M61" s="4"/>
      <c r="N61" s="4"/>
      <c r="O61" s="4"/>
      <c r="P61" s="4"/>
      <c r="Q61" s="4"/>
      <c r="R61" s="4"/>
      <c r="S61" s="4"/>
    </row>
    <row r="62" spans="1:19" x14ac:dyDescent="0.25">
      <c r="A62" s="4"/>
      <c r="B62" s="4"/>
      <c r="C62" s="4"/>
      <c r="D62" s="4"/>
      <c r="E62" s="4"/>
      <c r="F62" s="4"/>
      <c r="G62" s="4"/>
      <c r="H62" s="4"/>
      <c r="I62" s="4"/>
      <c r="J62" s="4"/>
      <c r="K62" s="4"/>
      <c r="L62" s="4"/>
      <c r="M62" s="4"/>
      <c r="N62" s="4"/>
      <c r="O62" s="4"/>
      <c r="P62" s="4"/>
      <c r="Q62" s="4"/>
      <c r="R62" s="4"/>
      <c r="S62" s="4"/>
    </row>
    <row r="63" spans="1:19" x14ac:dyDescent="0.25">
      <c r="A63" s="4"/>
      <c r="B63" s="4"/>
      <c r="C63" s="4"/>
      <c r="D63" s="4"/>
      <c r="E63" s="4"/>
      <c r="F63" s="4"/>
      <c r="G63" s="4"/>
      <c r="H63" s="4"/>
      <c r="I63" s="4"/>
      <c r="J63" s="4"/>
      <c r="K63" s="4"/>
      <c r="L63" s="4"/>
      <c r="M63" s="4"/>
      <c r="N63" s="4"/>
      <c r="O63" s="4"/>
      <c r="P63" s="4"/>
      <c r="Q63" s="4"/>
      <c r="R63" s="4"/>
      <c r="S63" s="4"/>
    </row>
    <row r="64" spans="1:19" x14ac:dyDescent="0.25">
      <c r="A64" s="4"/>
      <c r="B64" s="4"/>
      <c r="C64" s="4"/>
      <c r="D64" s="4"/>
      <c r="E64" s="4"/>
      <c r="F64" s="4"/>
      <c r="G64" s="4"/>
      <c r="H64" s="4"/>
      <c r="I64" s="4"/>
      <c r="J64" s="4"/>
      <c r="K64" s="4"/>
      <c r="L64" s="4"/>
      <c r="M64" s="4"/>
      <c r="N64" s="4"/>
      <c r="O64" s="4"/>
      <c r="P64" s="4"/>
      <c r="Q64" s="4"/>
      <c r="R64" s="4"/>
      <c r="S64" s="4"/>
    </row>
    <row r="65" spans="1:19" x14ac:dyDescent="0.25">
      <c r="A65" s="4"/>
      <c r="B65" s="4"/>
      <c r="C65" s="4"/>
      <c r="D65" s="4"/>
      <c r="E65" s="4"/>
      <c r="F65" s="4"/>
      <c r="G65" s="4"/>
      <c r="H65" s="4"/>
      <c r="I65" s="4"/>
      <c r="J65" s="4"/>
      <c r="K65" s="4"/>
      <c r="L65" s="4"/>
      <c r="M65" s="4"/>
      <c r="N65" s="4"/>
      <c r="O65" s="4"/>
      <c r="P65" s="4"/>
      <c r="Q65" s="4"/>
      <c r="R65" s="4"/>
      <c r="S65" s="4"/>
    </row>
    <row r="66" spans="1:19" x14ac:dyDescent="0.25">
      <c r="A66" s="4"/>
      <c r="B66" s="4"/>
      <c r="C66" s="4"/>
      <c r="D66" s="4"/>
      <c r="E66" s="4"/>
      <c r="F66" s="4"/>
      <c r="G66" s="4"/>
      <c r="H66" s="4"/>
      <c r="I66" s="4"/>
      <c r="J66" s="4"/>
      <c r="K66" s="4"/>
      <c r="L66" s="4"/>
      <c r="M66" s="4"/>
      <c r="N66" s="4"/>
      <c r="O66" s="4"/>
      <c r="P66" s="4"/>
      <c r="Q66" s="4"/>
      <c r="R66" s="4"/>
      <c r="S66" s="4"/>
    </row>
    <row r="67" spans="1:19" x14ac:dyDescent="0.25">
      <c r="A67" s="4"/>
      <c r="B67" s="4"/>
      <c r="C67" s="4"/>
      <c r="D67" s="4"/>
      <c r="E67" s="4"/>
      <c r="F67" s="4"/>
      <c r="G67" s="4"/>
      <c r="H67" s="4"/>
      <c r="I67" s="4"/>
      <c r="J67" s="4"/>
      <c r="K67" s="4"/>
      <c r="L67" s="4"/>
      <c r="M67" s="4"/>
      <c r="N67" s="4"/>
      <c r="O67" s="4"/>
      <c r="P67" s="4"/>
      <c r="Q67" s="4"/>
      <c r="R67" s="4"/>
      <c r="S67" s="4"/>
    </row>
    <row r="68" spans="1:19" x14ac:dyDescent="0.25">
      <c r="A68" s="4"/>
      <c r="B68" s="4"/>
      <c r="C68" s="4"/>
      <c r="D68" s="4"/>
      <c r="E68" s="4"/>
      <c r="F68" s="4"/>
      <c r="G68" s="4"/>
      <c r="H68" s="4"/>
      <c r="I68" s="4"/>
      <c r="J68" s="4"/>
      <c r="K68" s="4"/>
      <c r="L68" s="4"/>
      <c r="M68" s="4"/>
      <c r="N68" s="4"/>
      <c r="O68" s="4"/>
      <c r="P68" s="4"/>
      <c r="Q68" s="4"/>
      <c r="R68" s="4"/>
      <c r="S68" s="4"/>
    </row>
    <row r="69" spans="1:19" x14ac:dyDescent="0.25">
      <c r="A69" s="4"/>
      <c r="B69" s="4"/>
      <c r="C69" s="4"/>
      <c r="D69" s="4"/>
      <c r="E69" s="4"/>
      <c r="F69" s="4"/>
      <c r="G69" s="4"/>
      <c r="H69" s="4"/>
      <c r="I69" s="4"/>
      <c r="J69" s="4"/>
      <c r="K69" s="4"/>
      <c r="L69" s="4"/>
      <c r="M69" s="4"/>
      <c r="N69" s="4"/>
      <c r="O69" s="4"/>
      <c r="P69" s="4"/>
      <c r="Q69" s="4"/>
      <c r="R69" s="4"/>
      <c r="S69" s="4"/>
    </row>
    <row r="70" spans="1:19" x14ac:dyDescent="0.25">
      <c r="A70" s="4"/>
      <c r="B70" s="4"/>
      <c r="C70" s="4"/>
      <c r="D70" s="4"/>
      <c r="E70" s="4"/>
      <c r="F70" s="4"/>
      <c r="G70" s="4"/>
      <c r="H70" s="4"/>
      <c r="I70" s="4"/>
      <c r="J70" s="4"/>
      <c r="K70" s="4"/>
      <c r="L70" s="4"/>
      <c r="M70" s="4"/>
      <c r="N70" s="4"/>
      <c r="O70" s="4"/>
      <c r="P70" s="4"/>
      <c r="Q70" s="4"/>
      <c r="R70" s="4"/>
      <c r="S70" s="4"/>
    </row>
    <row r="71" spans="1:19" x14ac:dyDescent="0.25">
      <c r="A71" s="4"/>
      <c r="B71" s="4"/>
      <c r="C71" s="4"/>
      <c r="D71" s="4"/>
      <c r="E71" s="4"/>
      <c r="F71" s="4"/>
      <c r="G71" s="4"/>
      <c r="H71" s="4"/>
      <c r="I71" s="4"/>
      <c r="J71" s="4"/>
      <c r="K71" s="4"/>
      <c r="L71" s="4"/>
      <c r="M71" s="4"/>
      <c r="N71" s="4"/>
      <c r="O71" s="4"/>
      <c r="P71" s="4"/>
      <c r="Q71" s="4"/>
      <c r="R71" s="4"/>
      <c r="S71" s="4"/>
    </row>
    <row r="72" spans="1:19" x14ac:dyDescent="0.25">
      <c r="A72" s="4"/>
      <c r="B72" s="4"/>
      <c r="C72" s="4"/>
      <c r="D72" s="4"/>
      <c r="E72" s="4"/>
      <c r="F72" s="4"/>
      <c r="G72" s="4"/>
      <c r="H72" s="4"/>
      <c r="I72" s="4"/>
      <c r="J72" s="4"/>
      <c r="K72" s="4"/>
      <c r="L72" s="4"/>
      <c r="M72" s="4"/>
      <c r="N72" s="4"/>
      <c r="O72" s="4"/>
      <c r="P72" s="4"/>
      <c r="Q72" s="4"/>
      <c r="R72" s="4"/>
      <c r="S72" s="4"/>
    </row>
    <row r="73" spans="1:19" x14ac:dyDescent="0.25">
      <c r="A73" s="4"/>
      <c r="B73" s="4"/>
      <c r="C73" s="4"/>
      <c r="D73" s="4"/>
      <c r="E73" s="4"/>
      <c r="F73" s="4"/>
      <c r="G73" s="4"/>
      <c r="H73" s="4"/>
      <c r="I73" s="4"/>
      <c r="J73" s="4"/>
      <c r="K73" s="4"/>
      <c r="L73" s="4"/>
      <c r="M73" s="4"/>
      <c r="N73" s="4"/>
      <c r="O73" s="4"/>
      <c r="P73" s="4"/>
      <c r="Q73" s="4"/>
      <c r="R73" s="4"/>
      <c r="S73" s="4"/>
    </row>
    <row r="74" spans="1:19" x14ac:dyDescent="0.25">
      <c r="A74" s="4"/>
      <c r="B74" s="4"/>
      <c r="C74" s="4"/>
      <c r="D74" s="4"/>
      <c r="E74" s="4"/>
      <c r="F74" s="4"/>
      <c r="G74" s="4"/>
      <c r="H74" s="4"/>
      <c r="I74" s="4"/>
      <c r="J74" s="4"/>
      <c r="K74" s="4"/>
      <c r="L74" s="4"/>
      <c r="M74" s="4"/>
      <c r="N74" s="4"/>
      <c r="O74" s="4"/>
      <c r="P74" s="4"/>
      <c r="Q74" s="4"/>
      <c r="R74" s="4"/>
      <c r="S74" s="4"/>
    </row>
    <row r="75" spans="1:19" x14ac:dyDescent="0.25">
      <c r="A75" s="4"/>
      <c r="B75" s="4"/>
      <c r="C75" s="4"/>
      <c r="D75" s="4"/>
      <c r="E75" s="4"/>
      <c r="F75" s="4"/>
      <c r="G75" s="4"/>
      <c r="H75" s="4"/>
      <c r="I75" s="4"/>
      <c r="J75" s="4"/>
      <c r="K75" s="4"/>
      <c r="L75" s="4"/>
      <c r="M75" s="4"/>
      <c r="N75" s="4"/>
      <c r="O75" s="4"/>
      <c r="P75" s="4"/>
      <c r="Q75" s="4"/>
      <c r="R75" s="4"/>
      <c r="S75" s="4"/>
    </row>
    <row r="76" spans="1:19" x14ac:dyDescent="0.25">
      <c r="A76" s="4"/>
      <c r="B76" s="4"/>
      <c r="C76" s="4"/>
      <c r="D76" s="4"/>
      <c r="E76" s="4"/>
      <c r="F76" s="4"/>
      <c r="G76" s="4"/>
      <c r="H76" s="4"/>
      <c r="I76" s="4"/>
      <c r="J76" s="4"/>
      <c r="K76" s="4"/>
      <c r="L76" s="4"/>
      <c r="M76" s="4"/>
      <c r="N76" s="4"/>
      <c r="O76" s="4"/>
      <c r="P76" s="4"/>
      <c r="Q76" s="4"/>
      <c r="R76" s="4"/>
      <c r="S76" s="4"/>
    </row>
    <row r="77" spans="1:19" x14ac:dyDescent="0.25">
      <c r="A77" s="4"/>
      <c r="B77" s="4"/>
      <c r="C77" s="4"/>
      <c r="D77" s="4"/>
      <c r="E77" s="4"/>
      <c r="F77" s="4"/>
      <c r="G77" s="4"/>
      <c r="H77" s="4"/>
      <c r="I77" s="4"/>
      <c r="J77" s="4"/>
      <c r="K77" s="4"/>
      <c r="L77" s="4"/>
      <c r="M77" s="4"/>
      <c r="N77" s="4"/>
      <c r="O77" s="4"/>
      <c r="P77" s="4"/>
      <c r="Q77" s="4"/>
      <c r="R77" s="4"/>
      <c r="S77" s="4"/>
    </row>
    <row r="78" spans="1:19" x14ac:dyDescent="0.25">
      <c r="A78" s="4"/>
      <c r="B78" s="4"/>
      <c r="C78" s="4"/>
      <c r="D78" s="4"/>
      <c r="E78" s="4"/>
      <c r="F78" s="4"/>
      <c r="G78" s="4"/>
      <c r="H78" s="4"/>
      <c r="I78" s="4"/>
      <c r="J78" s="4"/>
      <c r="K78" s="4"/>
      <c r="L78" s="4"/>
      <c r="M78" s="4"/>
      <c r="N78" s="4"/>
      <c r="O78" s="4"/>
      <c r="P78" s="4"/>
      <c r="Q78" s="4"/>
      <c r="R78" s="4"/>
      <c r="S78" s="4"/>
    </row>
    <row r="79" spans="1:19" x14ac:dyDescent="0.25">
      <c r="A79" s="4"/>
      <c r="B79" s="4"/>
      <c r="C79" s="4"/>
      <c r="D79" s="4"/>
      <c r="E79" s="4"/>
      <c r="F79" s="4"/>
      <c r="G79" s="4"/>
      <c r="H79" s="4"/>
      <c r="I79" s="4"/>
      <c r="J79" s="4"/>
      <c r="K79" s="4"/>
      <c r="L79" s="4"/>
      <c r="M79" s="4"/>
      <c r="N79" s="4"/>
      <c r="O79" s="4"/>
      <c r="P79" s="4"/>
      <c r="Q79" s="4"/>
      <c r="R79" s="4"/>
      <c r="S79" s="4"/>
    </row>
    <row r="80" spans="1:19" x14ac:dyDescent="0.25">
      <c r="A80" s="4"/>
      <c r="B80" s="4"/>
      <c r="C80" s="4"/>
      <c r="D80" s="4"/>
      <c r="E80" s="4"/>
      <c r="F80" s="4"/>
      <c r="G80" s="4"/>
      <c r="H80" s="4"/>
      <c r="I80" s="4"/>
      <c r="J80" s="4"/>
      <c r="K80" s="4"/>
      <c r="L80" s="4"/>
      <c r="M80" s="4"/>
      <c r="N80" s="4"/>
      <c r="O80" s="4"/>
      <c r="P80" s="4"/>
      <c r="Q80" s="4"/>
      <c r="R80" s="4"/>
      <c r="S80" s="4"/>
    </row>
  </sheetData>
  <sheetProtection algorithmName="SHA-512" hashValue="O7J12vv/ulnla8EgMLyBTDdtnRi+wZ65uS2eW9TP51koEwnk+VgDJjdI1fDXCMQyOJ7rVbrUUKU0WK8gzg8lNg==" saltValue="DypUFf/cN+zwN3DlKVQIIA==" spinCount="100000" sheet="1" objects="1" scenarios="1"/>
  <sortState xmlns:xlrd2="http://schemas.microsoft.com/office/spreadsheetml/2017/richdata2" ref="B5:D35">
    <sortCondition ref="B5:B35"/>
    <sortCondition ref="C5:C35"/>
    <sortCondition ref="D5:D35"/>
  </sortState>
  <hyperlinks>
    <hyperlink ref="D11" r:id="rId1" xr:uid="{580F8231-4D5C-46BB-A5C4-8BF4AE140777}"/>
    <hyperlink ref="D7" r:id="rId2" xr:uid="{CAC5D0DD-5C8B-42A1-98F9-C7661C509F70}"/>
    <hyperlink ref="D26" r:id="rId3" xr:uid="{8AAC71EE-09D9-445E-9683-639CD4E52343}"/>
    <hyperlink ref="D27" r:id="rId4" xr:uid="{D3252DB3-846C-4739-A64D-5AD4276D9482}"/>
    <hyperlink ref="D10" r:id="rId5" xr:uid="{AD3E52A4-5150-4125-98AC-6DB077CE9D9D}"/>
    <hyperlink ref="D21" r:id="rId6" xr:uid="{2E10C748-2628-44B0-B1BA-3495E441BD0C}"/>
    <hyperlink ref="D6" r:id="rId7" xr:uid="{9B7A3C6A-79BF-43E6-A5DA-ED3902405EFB}"/>
    <hyperlink ref="D15" r:id="rId8" xr:uid="{14C2C4AF-B1F8-4E89-9580-E60A6A9B96DD}"/>
    <hyperlink ref="D16" r:id="rId9" xr:uid="{152BDAA0-CC60-4B85-BB71-BFF3A567FF25}"/>
    <hyperlink ref="D17" r:id="rId10" xr:uid="{FAA34584-FF2F-4A23-8912-0314E46508DD}"/>
  </hyperlinks>
  <pageMargins left="0.7" right="0.7" top="0.75" bottom="0.75" header="0.3" footer="0.3"/>
  <pageSetup orientation="portrait" r:id="rId11"/>
  <customProperties>
    <customPr name="_pios_id" r:id="rId12"/>
    <customPr name="IbpWorksheetKeyString_GUID" r:id="rId13"/>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ED1EB-7492-49D0-BF93-7735F6322282}">
  <dimension ref="A2:E46"/>
  <sheetViews>
    <sheetView showGridLines="0" zoomScale="85" zoomScaleNormal="85" workbookViewId="0">
      <selection activeCell="C3" sqref="C3:D6"/>
    </sheetView>
  </sheetViews>
  <sheetFormatPr baseColWidth="10" defaultColWidth="9.28515625" defaultRowHeight="16.5" x14ac:dyDescent="0.3"/>
  <cols>
    <col min="1" max="1" width="9.28515625" style="169"/>
    <col min="2" max="2" width="3.5703125" style="169" customWidth="1"/>
    <col min="3" max="3" width="114.7109375" style="169" customWidth="1"/>
    <col min="4" max="4" width="28.42578125" style="169" customWidth="1"/>
    <col min="5" max="5" width="3.28515625" style="169" customWidth="1"/>
    <col min="6" max="16384" width="9.28515625" style="169"/>
  </cols>
  <sheetData>
    <row r="2" spans="1:5" ht="14.65" customHeight="1" thickBot="1" x14ac:dyDescent="0.35">
      <c r="C2" s="171"/>
      <c r="D2" s="253"/>
      <c r="E2" s="171"/>
    </row>
    <row r="3" spans="1:5" ht="14.65" customHeight="1" x14ac:dyDescent="0.3">
      <c r="A3" s="173"/>
      <c r="B3" s="196"/>
      <c r="C3" s="299" t="s">
        <v>79</v>
      </c>
      <c r="D3" s="299"/>
      <c r="E3" s="173"/>
    </row>
    <row r="4" spans="1:5" ht="14.65" customHeight="1" x14ac:dyDescent="0.3">
      <c r="A4" s="173"/>
      <c r="C4" s="299"/>
      <c r="D4" s="299"/>
      <c r="E4" s="173"/>
    </row>
    <row r="5" spans="1:5" ht="14.65" customHeight="1" x14ac:dyDescent="0.3">
      <c r="A5" s="173"/>
      <c r="C5" s="299"/>
      <c r="D5" s="299"/>
      <c r="E5" s="173"/>
    </row>
    <row r="6" spans="1:5" ht="14.65" customHeight="1" x14ac:dyDescent="0.3">
      <c r="A6" s="173"/>
      <c r="C6" s="299"/>
      <c r="D6" s="299"/>
      <c r="E6" s="173"/>
    </row>
    <row r="7" spans="1:5" ht="14.65" customHeight="1" x14ac:dyDescent="0.3">
      <c r="A7" s="173"/>
      <c r="C7" s="189"/>
      <c r="D7" s="189"/>
      <c r="E7" s="173"/>
    </row>
    <row r="8" spans="1:5" ht="42" customHeight="1" x14ac:dyDescent="0.3">
      <c r="A8" s="173"/>
      <c r="C8" s="300" t="s">
        <v>80</v>
      </c>
      <c r="D8" s="300"/>
      <c r="E8" s="173"/>
    </row>
    <row r="9" spans="1:5" ht="42" customHeight="1" x14ac:dyDescent="0.3">
      <c r="A9" s="173"/>
      <c r="C9" s="301" t="s">
        <v>81</v>
      </c>
      <c r="D9" s="302"/>
      <c r="E9" s="181"/>
    </row>
    <row r="10" spans="1:5" ht="14.65" customHeight="1" x14ac:dyDescent="0.3">
      <c r="A10" s="173"/>
      <c r="C10" s="195"/>
      <c r="D10" s="189"/>
      <c r="E10" s="194"/>
    </row>
    <row r="11" spans="1:5" ht="30" customHeight="1" x14ac:dyDescent="0.3">
      <c r="A11" s="173"/>
      <c r="C11" s="303" t="s">
        <v>82</v>
      </c>
      <c r="D11" s="304"/>
      <c r="E11" s="192"/>
    </row>
    <row r="12" spans="1:5" ht="7.9" customHeight="1" x14ac:dyDescent="0.3">
      <c r="A12" s="173"/>
      <c r="C12" s="193"/>
      <c r="D12" s="193"/>
      <c r="E12" s="192"/>
    </row>
    <row r="13" spans="1:5" ht="30" customHeight="1" x14ac:dyDescent="0.3">
      <c r="A13" s="173"/>
      <c r="C13" s="305" t="s">
        <v>83</v>
      </c>
      <c r="D13" s="305"/>
      <c r="E13" s="192"/>
    </row>
    <row r="14" spans="1:5" ht="21" x14ac:dyDescent="0.4">
      <c r="A14" s="173"/>
      <c r="C14" s="191"/>
      <c r="D14" s="189"/>
      <c r="E14" s="173"/>
    </row>
    <row r="15" spans="1:5" ht="21" x14ac:dyDescent="0.4">
      <c r="A15" s="173"/>
      <c r="C15" s="190" t="s">
        <v>84</v>
      </c>
      <c r="D15" s="189"/>
      <c r="E15" s="173"/>
    </row>
    <row r="16" spans="1:5" x14ac:dyDescent="0.3">
      <c r="A16" s="173"/>
      <c r="C16" s="180" t="s">
        <v>85</v>
      </c>
      <c r="D16" s="176" t="s">
        <v>92</v>
      </c>
      <c r="E16" s="173"/>
    </row>
    <row r="17" spans="1:5" x14ac:dyDescent="0.3">
      <c r="A17" s="173"/>
      <c r="B17" s="175"/>
      <c r="C17" s="174"/>
      <c r="D17" s="188"/>
      <c r="E17" s="187"/>
    </row>
    <row r="18" spans="1:5" x14ac:dyDescent="0.3">
      <c r="A18" s="173"/>
      <c r="B18" s="175"/>
      <c r="C18" s="177" t="s">
        <v>87</v>
      </c>
      <c r="D18" s="186" t="s">
        <v>92</v>
      </c>
      <c r="E18" s="173"/>
    </row>
    <row r="19" spans="1:5" x14ac:dyDescent="0.3">
      <c r="A19" s="173"/>
      <c r="B19" s="175"/>
      <c r="C19" s="174" t="s">
        <v>88</v>
      </c>
      <c r="D19" s="188"/>
      <c r="E19" s="187"/>
    </row>
    <row r="20" spans="1:5" x14ac:dyDescent="0.3">
      <c r="A20" s="173"/>
      <c r="B20" s="175"/>
      <c r="C20" s="184" t="s">
        <v>89</v>
      </c>
      <c r="D20" s="176" t="s">
        <v>92</v>
      </c>
      <c r="E20" s="181"/>
    </row>
    <row r="21" spans="1:5" x14ac:dyDescent="0.3">
      <c r="A21" s="173"/>
      <c r="B21" s="175"/>
      <c r="C21" s="174" t="s">
        <v>90</v>
      </c>
      <c r="D21" s="188"/>
      <c r="E21" s="187"/>
    </row>
    <row r="22" spans="1:5" x14ac:dyDescent="0.3">
      <c r="A22" s="182"/>
      <c r="B22" s="175"/>
      <c r="C22" s="183" t="s">
        <v>91</v>
      </c>
      <c r="D22" s="176" t="s">
        <v>92</v>
      </c>
      <c r="E22" s="181"/>
    </row>
    <row r="23" spans="1:5" x14ac:dyDescent="0.3">
      <c r="A23" s="173"/>
      <c r="B23" s="175"/>
      <c r="C23" s="174" t="s">
        <v>93</v>
      </c>
      <c r="D23" s="188"/>
      <c r="E23" s="187"/>
    </row>
    <row r="24" spans="1:5" x14ac:dyDescent="0.3">
      <c r="A24" s="182"/>
      <c r="B24" s="175"/>
      <c r="C24" s="177" t="s">
        <v>94</v>
      </c>
      <c r="D24" s="176" t="s">
        <v>92</v>
      </c>
      <c r="E24" s="181"/>
    </row>
    <row r="25" spans="1:5" x14ac:dyDescent="0.3">
      <c r="A25" s="173"/>
      <c r="B25" s="175"/>
      <c r="C25" s="174" t="s">
        <v>95</v>
      </c>
      <c r="D25" s="188"/>
      <c r="E25" s="187"/>
    </row>
    <row r="26" spans="1:5" x14ac:dyDescent="0.3">
      <c r="A26" s="173"/>
      <c r="C26" s="180" t="s">
        <v>96</v>
      </c>
      <c r="D26" s="176" t="s">
        <v>92</v>
      </c>
      <c r="E26" s="181"/>
    </row>
    <row r="27" spans="1:5" x14ac:dyDescent="0.3">
      <c r="A27" s="173"/>
      <c r="B27" s="175"/>
      <c r="C27" s="174" t="s">
        <v>95</v>
      </c>
      <c r="D27" s="188"/>
      <c r="E27" s="187"/>
    </row>
    <row r="28" spans="1:5" ht="43.15" customHeight="1" x14ac:dyDescent="0.4">
      <c r="A28" s="173"/>
      <c r="C28" s="179" t="s">
        <v>97</v>
      </c>
      <c r="D28" s="178"/>
      <c r="E28" s="181"/>
    </row>
    <row r="29" spans="1:5" x14ac:dyDescent="0.3">
      <c r="A29" s="173"/>
      <c r="C29" s="180" t="s">
        <v>98</v>
      </c>
      <c r="D29" s="176" t="s">
        <v>92</v>
      </c>
      <c r="E29" s="181"/>
    </row>
    <row r="30" spans="1:5" x14ac:dyDescent="0.3">
      <c r="A30" s="173"/>
      <c r="B30" s="175"/>
      <c r="C30" s="174" t="s">
        <v>99</v>
      </c>
      <c r="D30" s="188"/>
      <c r="E30" s="187"/>
    </row>
    <row r="31" spans="1:5" x14ac:dyDescent="0.3">
      <c r="A31" s="173"/>
      <c r="C31" s="180" t="s">
        <v>100</v>
      </c>
      <c r="D31" s="176" t="s">
        <v>92</v>
      </c>
      <c r="E31" s="181"/>
    </row>
    <row r="32" spans="1:5" x14ac:dyDescent="0.3">
      <c r="A32" s="173"/>
      <c r="B32" s="175"/>
      <c r="C32" s="174" t="s">
        <v>101</v>
      </c>
      <c r="D32" s="188"/>
      <c r="E32" s="187"/>
    </row>
    <row r="33" spans="1:5" ht="15.75" customHeight="1" x14ac:dyDescent="0.3">
      <c r="A33" s="173"/>
      <c r="C33" s="180" t="s">
        <v>102</v>
      </c>
      <c r="D33" s="176" t="s">
        <v>92</v>
      </c>
      <c r="E33" s="173"/>
    </row>
    <row r="34" spans="1:5" ht="30" x14ac:dyDescent="0.3">
      <c r="A34" s="173"/>
      <c r="B34" s="175"/>
      <c r="C34" s="174" t="s">
        <v>103</v>
      </c>
      <c r="D34" s="188"/>
      <c r="E34" s="187"/>
    </row>
    <row r="35" spans="1:5" x14ac:dyDescent="0.3">
      <c r="A35" s="173"/>
      <c r="C35" s="180" t="s">
        <v>104</v>
      </c>
      <c r="D35" s="176" t="s">
        <v>92</v>
      </c>
      <c r="E35" s="173"/>
    </row>
    <row r="36" spans="1:5" ht="30" x14ac:dyDescent="0.3">
      <c r="A36" s="173"/>
      <c r="B36" s="175"/>
      <c r="C36" s="174" t="s">
        <v>105</v>
      </c>
      <c r="D36" s="188"/>
      <c r="E36" s="187"/>
    </row>
    <row r="37" spans="1:5" x14ac:dyDescent="0.3">
      <c r="A37" s="173"/>
      <c r="B37" s="175"/>
      <c r="C37" s="180" t="s">
        <v>106</v>
      </c>
      <c r="D37" s="176" t="s">
        <v>92</v>
      </c>
      <c r="E37" s="173"/>
    </row>
    <row r="38" spans="1:5" x14ac:dyDescent="0.3">
      <c r="A38" s="173"/>
      <c r="B38" s="175"/>
      <c r="C38" s="174" t="s">
        <v>107</v>
      </c>
      <c r="D38" s="188"/>
      <c r="E38" s="187"/>
    </row>
    <row r="39" spans="1:5" ht="45.6" customHeight="1" x14ac:dyDescent="0.4">
      <c r="A39" s="173"/>
      <c r="B39" s="175"/>
      <c r="C39" s="179" t="s">
        <v>108</v>
      </c>
      <c r="D39" s="178"/>
      <c r="E39" s="173"/>
    </row>
    <row r="40" spans="1:5" x14ac:dyDescent="0.3">
      <c r="A40" s="173"/>
      <c r="B40" s="175"/>
      <c r="C40" s="177" t="s">
        <v>109</v>
      </c>
      <c r="D40" s="176" t="s">
        <v>92</v>
      </c>
      <c r="E40" s="173"/>
    </row>
    <row r="41" spans="1:5" x14ac:dyDescent="0.3">
      <c r="A41" s="173"/>
      <c r="B41" s="175"/>
      <c r="C41" s="174" t="s">
        <v>93</v>
      </c>
      <c r="D41" s="188"/>
      <c r="E41" s="187"/>
    </row>
    <row r="42" spans="1:5" x14ac:dyDescent="0.3">
      <c r="A42" s="173"/>
      <c r="B42" s="175"/>
      <c r="C42" s="177" t="s">
        <v>110</v>
      </c>
      <c r="D42" s="176" t="s">
        <v>92</v>
      </c>
      <c r="E42" s="173"/>
    </row>
    <row r="43" spans="1:5" x14ac:dyDescent="0.3">
      <c r="A43" s="173"/>
      <c r="B43" s="175"/>
      <c r="C43" s="174" t="s">
        <v>111</v>
      </c>
      <c r="D43" s="188"/>
      <c r="E43" s="187"/>
    </row>
    <row r="44" spans="1:5" x14ac:dyDescent="0.3">
      <c r="A44" s="173"/>
      <c r="B44" s="175"/>
      <c r="C44" s="177" t="s">
        <v>112</v>
      </c>
      <c r="D44" s="176" t="s">
        <v>92</v>
      </c>
      <c r="E44" s="173"/>
    </row>
    <row r="45" spans="1:5" x14ac:dyDescent="0.3">
      <c r="A45" s="173"/>
      <c r="B45" s="175"/>
      <c r="C45" s="174" t="s">
        <v>113</v>
      </c>
      <c r="D45" s="255"/>
      <c r="E45" s="187"/>
    </row>
    <row r="46" spans="1:5" ht="17.25" thickBot="1" x14ac:dyDescent="0.35">
      <c r="A46" s="173"/>
      <c r="B46" s="172"/>
      <c r="C46" s="171"/>
      <c r="D46" s="254"/>
      <c r="E46" s="170"/>
    </row>
  </sheetData>
  <sheetProtection algorithmName="SHA-512" hashValue="082iXxx3YH+TpEE9tQzeBOP3DGMdcJA9o0on/1SsEYNgFzQdyFyYgHJlLKxC2jLP0fTQurhaWDLT94xzIkyYIQ==" saltValue="7RTbWt90CXFnhNsaHr314Q==" spinCount="100000" sheet="1" objects="1" scenarios="1"/>
  <protectedRanges>
    <protectedRange sqref="C9:D9" name="Bereich1"/>
  </protectedRanges>
  <mergeCells count="5">
    <mergeCell ref="C3:D6"/>
    <mergeCell ref="C8:D8"/>
    <mergeCell ref="C9:D9"/>
    <mergeCell ref="C11:D11"/>
    <mergeCell ref="C13:D13"/>
  </mergeCells>
  <dataValidations count="2">
    <dataValidation type="list" allowBlank="1" showInputMessage="1" showErrorMessage="1" sqref="D20 D44 D42 D35 D31 D29 D26 D24 D22 D16 D33 D37 D40" xr:uid="{48D287EA-1C99-4D96-BB54-86A399ADD8FF}">
      <formula1>"Ja,Nein"</formula1>
    </dataValidation>
    <dataValidation type="list" allowBlank="1" showInputMessage="1" showErrorMessage="1" sqref="D18" xr:uid="{236B6F7E-7BEA-4323-98E7-991D80DC7A87}">
      <formula1>"Ja, Nein"</formula1>
    </dataValidation>
  </dataValidations>
  <pageMargins left="0.7" right="0.7" top="0.78740157499999996" bottom="0.78740157499999996" header="0.3" footer="0.3"/>
  <pageSetup paperSize="9" orientation="portrait" r:id="rId1"/>
  <customProperties>
    <customPr name="_pios_id" r:id="rId2"/>
    <customPr name="IbpWorksheetKeyString_GUID" r:id="rId3"/>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C1F7B-D6BA-4FCC-B012-946561127FAA}">
  <dimension ref="A2:I107"/>
  <sheetViews>
    <sheetView showGridLines="0" topLeftCell="A3" zoomScale="85" zoomScaleNormal="85" workbookViewId="0">
      <selection activeCell="C3" sqref="C3:C6"/>
    </sheetView>
  </sheetViews>
  <sheetFormatPr baseColWidth="10" defaultColWidth="11.5703125" defaultRowHeight="16.5" x14ac:dyDescent="0.3"/>
  <cols>
    <col min="1" max="1" width="11.5703125" style="169"/>
    <col min="2" max="2" width="3.28515625" style="169" customWidth="1"/>
    <col min="3" max="3" width="123.28515625" style="169" customWidth="1"/>
    <col min="4" max="4" width="3.28515625" style="169" customWidth="1"/>
    <col min="5" max="8" width="11.5703125" style="169"/>
    <col min="9" max="9" width="11.5703125" style="169" hidden="1" customWidth="1"/>
    <col min="10" max="16384" width="11.5703125" style="169"/>
  </cols>
  <sheetData>
    <row r="2" spans="1:5" ht="17.25" thickBot="1" x14ac:dyDescent="0.35">
      <c r="B2" s="171"/>
      <c r="C2" s="171"/>
    </row>
    <row r="3" spans="1:5" x14ac:dyDescent="0.3">
      <c r="A3" s="173"/>
      <c r="C3" s="299" t="s">
        <v>79</v>
      </c>
      <c r="D3" s="228"/>
    </row>
    <row r="4" spans="1:5" x14ac:dyDescent="0.3">
      <c r="A4" s="173"/>
      <c r="C4" s="299"/>
      <c r="D4" s="173"/>
      <c r="E4" s="215"/>
    </row>
    <row r="5" spans="1:5" x14ac:dyDescent="0.3">
      <c r="A5" s="173"/>
      <c r="C5" s="299"/>
      <c r="D5" s="173"/>
    </row>
    <row r="6" spans="1:5" x14ac:dyDescent="0.3">
      <c r="A6" s="173"/>
      <c r="C6" s="299"/>
      <c r="D6" s="173"/>
    </row>
    <row r="7" spans="1:5" x14ac:dyDescent="0.3">
      <c r="A7" s="173"/>
      <c r="D7" s="173"/>
    </row>
    <row r="8" spans="1:5" ht="30" x14ac:dyDescent="0.55000000000000004">
      <c r="A8" s="173"/>
      <c r="C8" s="227" t="s">
        <v>114</v>
      </c>
      <c r="D8" s="173"/>
      <c r="E8" s="215"/>
    </row>
    <row r="9" spans="1:5" x14ac:dyDescent="0.3">
      <c r="A9" s="173"/>
      <c r="D9" s="173"/>
    </row>
    <row r="10" spans="1:5" ht="27.6" customHeight="1" x14ac:dyDescent="0.3">
      <c r="A10" s="173"/>
      <c r="C10" s="226" t="s">
        <v>115</v>
      </c>
      <c r="D10" s="173"/>
    </row>
    <row r="11" spans="1:5" x14ac:dyDescent="0.3">
      <c r="A11" s="173"/>
      <c r="C11" s="225"/>
      <c r="D11" s="173"/>
    </row>
    <row r="12" spans="1:5" ht="28.9" customHeight="1" x14ac:dyDescent="0.3">
      <c r="A12" s="173"/>
      <c r="C12" s="224" t="s">
        <v>116</v>
      </c>
      <c r="D12" s="173"/>
    </row>
    <row r="13" spans="1:5" ht="12.6" customHeight="1" x14ac:dyDescent="0.3">
      <c r="A13" s="173"/>
      <c r="C13" s="223"/>
      <c r="D13" s="173"/>
    </row>
    <row r="14" spans="1:5" s="219" customFormat="1" x14ac:dyDescent="0.25">
      <c r="B14" s="222"/>
      <c r="C14" s="221" t="s">
        <v>117</v>
      </c>
      <c r="D14" s="220"/>
    </row>
    <row r="15" spans="1:5" x14ac:dyDescent="0.3">
      <c r="A15" s="173"/>
      <c r="D15" s="173"/>
    </row>
    <row r="16" spans="1:5" x14ac:dyDescent="0.3">
      <c r="A16" s="173"/>
      <c r="B16" s="203"/>
      <c r="C16" s="211"/>
      <c r="D16" s="173"/>
    </row>
    <row r="17" spans="1:9" ht="21" x14ac:dyDescent="0.4">
      <c r="A17" s="173"/>
      <c r="B17" s="203"/>
      <c r="C17" s="216" t="s">
        <v>118</v>
      </c>
      <c r="D17" s="173"/>
    </row>
    <row r="18" spans="1:9" x14ac:dyDescent="0.3">
      <c r="A18" s="173"/>
      <c r="B18" s="203"/>
      <c r="C18" s="214"/>
      <c r="D18" s="173"/>
    </row>
    <row r="19" spans="1:9" x14ac:dyDescent="0.3">
      <c r="A19" s="173"/>
      <c r="B19" s="203"/>
      <c r="C19" s="207" t="s">
        <v>119</v>
      </c>
      <c r="D19" s="173"/>
      <c r="I19" s="204">
        <f>VLOOKUP(C19,'Drop Down Menü'!A:B,2,0)</f>
        <v>0</v>
      </c>
    </row>
    <row r="20" spans="1:9" x14ac:dyDescent="0.3">
      <c r="A20" s="173"/>
      <c r="B20" s="203"/>
      <c r="C20" s="207" t="s">
        <v>187</v>
      </c>
      <c r="D20" s="173"/>
      <c r="I20" s="204">
        <f>VLOOKUP('Handel und Belieferung'!C20,'Drop Down Menü'!A:B,2,0)</f>
        <v>0</v>
      </c>
    </row>
    <row r="21" spans="1:9" x14ac:dyDescent="0.3">
      <c r="A21" s="173"/>
      <c r="B21" s="203"/>
      <c r="C21" s="207" t="s">
        <v>283</v>
      </c>
      <c r="D21" s="173"/>
      <c r="I21" s="204">
        <f>VLOOKUP('Handel und Belieferung'!C21,'Drop Down Menü'!A:B,2,0)</f>
        <v>0</v>
      </c>
    </row>
    <row r="22" spans="1:9" x14ac:dyDescent="0.3">
      <c r="A22" s="173"/>
      <c r="B22" s="203"/>
      <c r="C22" s="207" t="s">
        <v>284</v>
      </c>
      <c r="D22" s="173"/>
      <c r="I22" s="204">
        <f>VLOOKUP('Handel und Belieferung'!C22,'Drop Down Menü'!A229:B230,2,0)</f>
        <v>0</v>
      </c>
    </row>
    <row r="23" spans="1:9" x14ac:dyDescent="0.3">
      <c r="A23" s="173"/>
      <c r="B23" s="203"/>
      <c r="C23" s="207" t="s">
        <v>285</v>
      </c>
      <c r="D23" s="173"/>
      <c r="I23" s="204">
        <f>VLOOKUP('Handel und Belieferung'!C23,'Drop Down Menü'!A:B,2,0)</f>
        <v>0</v>
      </c>
    </row>
    <row r="24" spans="1:9" x14ac:dyDescent="0.3">
      <c r="A24" s="173"/>
      <c r="B24" s="203"/>
      <c r="C24" s="217"/>
      <c r="D24" s="173"/>
      <c r="E24" s="215"/>
    </row>
    <row r="25" spans="1:9" x14ac:dyDescent="0.3">
      <c r="A25" s="173"/>
      <c r="C25" s="218"/>
      <c r="D25" s="173"/>
    </row>
    <row r="26" spans="1:9" x14ac:dyDescent="0.3">
      <c r="A26" s="173"/>
      <c r="B26" s="203"/>
      <c r="C26" s="211"/>
      <c r="D26" s="173"/>
    </row>
    <row r="27" spans="1:9" ht="21" x14ac:dyDescent="0.4">
      <c r="A27" s="173"/>
      <c r="B27" s="203"/>
      <c r="C27" s="216" t="s">
        <v>124</v>
      </c>
      <c r="D27" s="173"/>
    </row>
    <row r="28" spans="1:9" x14ac:dyDescent="0.3">
      <c r="A28" s="173"/>
      <c r="B28" s="203"/>
      <c r="C28" s="214"/>
      <c r="D28" s="173"/>
    </row>
    <row r="29" spans="1:9" x14ac:dyDescent="0.3">
      <c r="A29" s="173"/>
      <c r="B29" s="203"/>
      <c r="C29" s="214" t="s">
        <v>125</v>
      </c>
      <c r="D29" s="173"/>
    </row>
    <row r="30" spans="1:9" x14ac:dyDescent="0.3">
      <c r="A30" s="173"/>
      <c r="B30" s="203"/>
      <c r="C30" s="207" t="s">
        <v>322</v>
      </c>
      <c r="D30" s="173"/>
      <c r="I30" s="204">
        <f>VLOOKUP(C30,'Drop Down Menü'!A:B,2,0)</f>
        <v>0</v>
      </c>
    </row>
    <row r="31" spans="1:9" x14ac:dyDescent="0.3">
      <c r="A31" s="173"/>
      <c r="B31" s="203"/>
      <c r="C31" s="214"/>
      <c r="D31" s="173"/>
    </row>
    <row r="32" spans="1:9" x14ac:dyDescent="0.3">
      <c r="A32" s="173"/>
      <c r="B32" s="203"/>
      <c r="C32" s="214" t="s">
        <v>127</v>
      </c>
      <c r="D32" s="173"/>
    </row>
    <row r="33" spans="1:9" x14ac:dyDescent="0.3">
      <c r="A33" s="173"/>
      <c r="B33" s="203"/>
      <c r="C33" s="207" t="s">
        <v>138</v>
      </c>
      <c r="D33" s="173"/>
      <c r="I33" s="204">
        <f>VLOOKUP(C33,'Drop Down Menü'!A:B,2,0)</f>
        <v>0</v>
      </c>
    </row>
    <row r="34" spans="1:9" x14ac:dyDescent="0.3">
      <c r="A34" s="173"/>
      <c r="B34" s="203"/>
      <c r="C34" s="214"/>
      <c r="D34" s="173"/>
    </row>
    <row r="35" spans="1:9" x14ac:dyDescent="0.3">
      <c r="A35" s="173"/>
      <c r="B35" s="203"/>
      <c r="C35" s="214" t="s">
        <v>129</v>
      </c>
      <c r="D35" s="173"/>
    </row>
    <row r="36" spans="1:9" x14ac:dyDescent="0.3">
      <c r="A36" s="173"/>
      <c r="B36" s="203"/>
      <c r="C36" s="207" t="s">
        <v>138</v>
      </c>
      <c r="D36" s="173"/>
      <c r="I36" s="204">
        <f>VLOOKUP(C36,'Drop Down Menü'!A186:B188,2,0)</f>
        <v>0</v>
      </c>
    </row>
    <row r="37" spans="1:9" x14ac:dyDescent="0.3">
      <c r="A37" s="173"/>
      <c r="B37" s="203"/>
      <c r="C37" s="214"/>
      <c r="D37" s="173"/>
    </row>
    <row r="38" spans="1:9" ht="33" x14ac:dyDescent="0.3">
      <c r="A38" s="173"/>
      <c r="B38" s="203"/>
      <c r="C38" s="252" t="s">
        <v>130</v>
      </c>
      <c r="D38" s="173"/>
    </row>
    <row r="39" spans="1:9" x14ac:dyDescent="0.3">
      <c r="A39" s="173"/>
      <c r="B39" s="203"/>
      <c r="C39" s="207" t="s">
        <v>138</v>
      </c>
      <c r="D39" s="173"/>
      <c r="I39" s="204">
        <f>VLOOKUP(C39,'Drop Down Menü'!A190:B192,2,0)</f>
        <v>0</v>
      </c>
    </row>
    <row r="40" spans="1:9" x14ac:dyDescent="0.3">
      <c r="A40" s="173"/>
      <c r="B40" s="203"/>
      <c r="C40" s="214"/>
      <c r="D40" s="173"/>
    </row>
    <row r="41" spans="1:9" x14ac:dyDescent="0.3">
      <c r="A41" s="173"/>
      <c r="B41" s="203"/>
      <c r="C41" s="214" t="s">
        <v>131</v>
      </c>
      <c r="D41" s="173"/>
    </row>
    <row r="42" spans="1:9" x14ac:dyDescent="0.3">
      <c r="A42" s="173"/>
      <c r="B42" s="203"/>
      <c r="C42" s="207" t="s">
        <v>132</v>
      </c>
      <c r="D42" s="173"/>
      <c r="I42" s="204">
        <f>VLOOKUP(C42,'Drop Down Menü'!A195:B197,2,0)</f>
        <v>0</v>
      </c>
    </row>
    <row r="43" spans="1:9" x14ac:dyDescent="0.3">
      <c r="A43" s="173"/>
      <c r="B43" s="203"/>
      <c r="C43" s="214"/>
      <c r="D43" s="173"/>
    </row>
    <row r="44" spans="1:9" x14ac:dyDescent="0.3">
      <c r="A44" s="173"/>
      <c r="B44" s="203"/>
      <c r="C44" s="214" t="s">
        <v>133</v>
      </c>
      <c r="D44" s="173"/>
    </row>
    <row r="45" spans="1:9" x14ac:dyDescent="0.3">
      <c r="A45" s="173"/>
      <c r="B45" s="203"/>
      <c r="C45" s="207" t="s">
        <v>326</v>
      </c>
      <c r="D45" s="173"/>
      <c r="I45" s="204">
        <f>VLOOKUP(C45,'Drop Down Menü'!A199:B202,2,0)</f>
        <v>0</v>
      </c>
    </row>
    <row r="46" spans="1:9" x14ac:dyDescent="0.3">
      <c r="A46" s="173"/>
      <c r="B46" s="203"/>
      <c r="C46" s="214"/>
      <c r="D46" s="173"/>
    </row>
    <row r="47" spans="1:9" x14ac:dyDescent="0.3">
      <c r="A47" s="173"/>
      <c r="B47" s="203"/>
      <c r="C47" s="214" t="s">
        <v>135</v>
      </c>
      <c r="D47" s="173"/>
    </row>
    <row r="48" spans="1:9" x14ac:dyDescent="0.3">
      <c r="A48" s="173"/>
      <c r="B48" s="203"/>
      <c r="C48" s="207" t="s">
        <v>138</v>
      </c>
      <c r="D48" s="173"/>
      <c r="I48" s="204">
        <f>VLOOKUP(C48,'Drop Down Menü'!A204:B206,2,0)</f>
        <v>0</v>
      </c>
    </row>
    <row r="49" spans="1:9" x14ac:dyDescent="0.3">
      <c r="A49" s="173"/>
      <c r="B49" s="203"/>
      <c r="C49" s="217"/>
      <c r="D49" s="173"/>
    </row>
    <row r="50" spans="1:9" x14ac:dyDescent="0.3">
      <c r="A50" s="173"/>
      <c r="D50" s="173"/>
    </row>
    <row r="51" spans="1:9" x14ac:dyDescent="0.3">
      <c r="A51" s="173"/>
      <c r="D51" s="173"/>
    </row>
    <row r="52" spans="1:9" x14ac:dyDescent="0.3">
      <c r="A52" s="173"/>
      <c r="B52" s="203"/>
      <c r="C52" s="188"/>
      <c r="D52" s="173"/>
    </row>
    <row r="53" spans="1:9" ht="21" x14ac:dyDescent="0.4">
      <c r="A53" s="173"/>
      <c r="B53" s="203"/>
      <c r="C53" s="216" t="s">
        <v>136</v>
      </c>
      <c r="D53" s="173"/>
    </row>
    <row r="54" spans="1:9" x14ac:dyDescent="0.3">
      <c r="A54" s="173"/>
      <c r="B54" s="203"/>
      <c r="C54" s="203"/>
      <c r="D54" s="173"/>
    </row>
    <row r="55" spans="1:9" x14ac:dyDescent="0.3">
      <c r="A55" s="173"/>
      <c r="B55" s="203"/>
      <c r="C55" s="203" t="s">
        <v>137</v>
      </c>
      <c r="D55" s="173"/>
      <c r="E55" s="215"/>
    </row>
    <row r="56" spans="1:9" x14ac:dyDescent="0.3">
      <c r="A56" s="173"/>
      <c r="B56" s="203"/>
      <c r="C56" s="205" t="s">
        <v>138</v>
      </c>
      <c r="D56" s="173"/>
      <c r="I56" s="204">
        <f>VLOOKUP(C56,'[1]Drop Down Menü'!A210:B211,2,0)</f>
        <v>0</v>
      </c>
    </row>
    <row r="57" spans="1:9" x14ac:dyDescent="0.3">
      <c r="A57" s="173"/>
      <c r="B57" s="175"/>
      <c r="C57" s="214"/>
      <c r="D57" s="173"/>
    </row>
    <row r="58" spans="1:9" x14ac:dyDescent="0.3">
      <c r="A58" s="173"/>
      <c r="B58" s="203"/>
      <c r="C58" s="203" t="s">
        <v>139</v>
      </c>
      <c r="D58" s="173"/>
    </row>
    <row r="59" spans="1:9" x14ac:dyDescent="0.3">
      <c r="A59" s="173"/>
      <c r="B59" s="203"/>
      <c r="C59" s="207" t="s">
        <v>138</v>
      </c>
      <c r="D59" s="173"/>
      <c r="I59" s="204">
        <f>VLOOKUP(C59,'[1]Drop Down Menü'!A214:B215,2,0)</f>
        <v>0</v>
      </c>
    </row>
    <row r="60" spans="1:9" x14ac:dyDescent="0.3">
      <c r="A60" s="173"/>
      <c r="C60" s="213"/>
      <c r="D60" s="173"/>
    </row>
    <row r="61" spans="1:9" x14ac:dyDescent="0.3">
      <c r="A61" s="173"/>
      <c r="C61" s="212"/>
      <c r="D61" s="173"/>
    </row>
    <row r="62" spans="1:9" x14ac:dyDescent="0.3">
      <c r="A62" s="173"/>
      <c r="C62" s="211"/>
      <c r="D62" s="173"/>
    </row>
    <row r="63" spans="1:9" ht="21" x14ac:dyDescent="0.4">
      <c r="A63" s="173"/>
      <c r="B63" s="203"/>
      <c r="C63" s="210" t="s">
        <v>140</v>
      </c>
      <c r="D63" s="173"/>
    </row>
    <row r="64" spans="1:9" ht="33" x14ac:dyDescent="0.3">
      <c r="A64" s="173"/>
      <c r="B64" s="203"/>
      <c r="C64" s="209" t="s">
        <v>141</v>
      </c>
      <c r="D64" s="173"/>
    </row>
    <row r="65" spans="1:9" x14ac:dyDescent="0.3">
      <c r="A65" s="173"/>
      <c r="B65" s="203"/>
      <c r="C65" s="208"/>
      <c r="D65" s="173"/>
    </row>
    <row r="66" spans="1:9" x14ac:dyDescent="0.3">
      <c r="A66" s="173"/>
      <c r="B66" s="203"/>
      <c r="C66" s="203" t="s">
        <v>142</v>
      </c>
      <c r="D66" s="173"/>
    </row>
    <row r="67" spans="1:9" x14ac:dyDescent="0.3">
      <c r="A67" s="173"/>
      <c r="B67" s="203"/>
      <c r="C67" s="205" t="s">
        <v>138</v>
      </c>
      <c r="D67" s="173"/>
      <c r="I67" s="204">
        <f>VLOOKUP(C67,'[1]Drop Down Menü'!A218:B219,2,0)</f>
        <v>0</v>
      </c>
    </row>
    <row r="68" spans="1:9" x14ac:dyDescent="0.3">
      <c r="A68" s="173"/>
      <c r="B68" s="203"/>
      <c r="C68" s="203"/>
      <c r="D68" s="173"/>
    </row>
    <row r="69" spans="1:9" x14ac:dyDescent="0.3">
      <c r="A69" s="173"/>
      <c r="B69" s="203"/>
      <c r="C69" s="203" t="s">
        <v>143</v>
      </c>
      <c r="D69" s="173"/>
    </row>
    <row r="70" spans="1:9" x14ac:dyDescent="0.3">
      <c r="A70" s="173"/>
      <c r="B70" s="203"/>
      <c r="C70" s="207" t="s">
        <v>138</v>
      </c>
      <c r="D70" s="173"/>
      <c r="I70" s="204">
        <f>VLOOKUP(C70,'[1]Drop Down Menü'!A226:B227,2,0)</f>
        <v>0</v>
      </c>
    </row>
    <row r="71" spans="1:9" x14ac:dyDescent="0.3">
      <c r="A71" s="173"/>
      <c r="B71" s="203"/>
      <c r="C71" s="203"/>
      <c r="D71" s="173"/>
    </row>
    <row r="72" spans="1:9" x14ac:dyDescent="0.3">
      <c r="A72" s="173"/>
      <c r="B72" s="203"/>
      <c r="C72" s="203" t="s">
        <v>144</v>
      </c>
      <c r="D72" s="173"/>
    </row>
    <row r="73" spans="1:9" x14ac:dyDescent="0.3">
      <c r="A73" s="173"/>
      <c r="B73" s="203"/>
      <c r="C73" s="207" t="s">
        <v>138</v>
      </c>
      <c r="D73" s="173"/>
      <c r="I73" s="204">
        <f>VLOOKUP(C73,'[1]Drop Down Menü'!A222:B223,2,0)</f>
        <v>0</v>
      </c>
    </row>
    <row r="74" spans="1:9" x14ac:dyDescent="0.3">
      <c r="A74" s="173"/>
      <c r="B74" s="203"/>
      <c r="C74" s="206"/>
      <c r="D74" s="173"/>
    </row>
    <row r="75" spans="1:9" ht="22.9" customHeight="1" x14ac:dyDescent="0.3">
      <c r="A75" s="173"/>
      <c r="B75" s="203"/>
      <c r="C75" s="206" t="s">
        <v>145</v>
      </c>
      <c r="D75" s="173"/>
    </row>
    <row r="76" spans="1:9" ht="15" customHeight="1" x14ac:dyDescent="0.3">
      <c r="A76" s="173"/>
      <c r="B76" s="203"/>
      <c r="C76" s="205" t="s">
        <v>138</v>
      </c>
      <c r="D76" s="173"/>
      <c r="I76" s="204">
        <f>VLOOKUP(C76,'[1]Drop Down Menü'!A230:B231,2,0)</f>
        <v>0</v>
      </c>
    </row>
    <row r="77" spans="1:9" x14ac:dyDescent="0.3">
      <c r="A77" s="173"/>
      <c r="B77" s="203"/>
      <c r="C77" s="203"/>
      <c r="D77" s="173"/>
    </row>
    <row r="78" spans="1:9" x14ac:dyDescent="0.3">
      <c r="A78" s="173"/>
      <c r="B78" s="203"/>
      <c r="C78" s="206" t="s">
        <v>146</v>
      </c>
      <c r="D78" s="173"/>
    </row>
    <row r="79" spans="1:9" x14ac:dyDescent="0.3">
      <c r="A79" s="173"/>
      <c r="B79" s="203"/>
      <c r="C79" s="205" t="s">
        <v>138</v>
      </c>
      <c r="D79" s="173"/>
      <c r="I79" s="204">
        <f>VLOOKUP(C79,'[1]Drop Down Menü'!A234:B235,2,0)</f>
        <v>0</v>
      </c>
    </row>
    <row r="80" spans="1:9" x14ac:dyDescent="0.3">
      <c r="A80" s="173"/>
      <c r="B80" s="203"/>
      <c r="C80" s="185"/>
      <c r="D80" s="173"/>
    </row>
    <row r="81" spans="1:9" ht="17.25" thickBot="1" x14ac:dyDescent="0.35">
      <c r="A81" s="173"/>
      <c r="B81" s="172"/>
      <c r="C81" s="171"/>
      <c r="D81" s="170"/>
    </row>
    <row r="82" spans="1:9" x14ac:dyDescent="0.3">
      <c r="D82" s="202"/>
    </row>
    <row r="83" spans="1:9" ht="21" x14ac:dyDescent="0.4">
      <c r="C83" s="201" t="s">
        <v>147</v>
      </c>
    </row>
    <row r="84" spans="1:9" hidden="1" x14ac:dyDescent="0.3">
      <c r="C84" s="200"/>
      <c r="G84" s="169" t="s">
        <v>148</v>
      </c>
      <c r="H84" s="169" t="s">
        <v>149</v>
      </c>
      <c r="I84" s="169" t="s">
        <v>150</v>
      </c>
    </row>
    <row r="85" spans="1:9" ht="17.649999999999999" hidden="1" customHeight="1" x14ac:dyDescent="0.3">
      <c r="C85" s="169" t="s">
        <v>147</v>
      </c>
      <c r="G85" s="169">
        <v>223</v>
      </c>
      <c r="H85" s="169">
        <f>SUM(I16:I80)</f>
        <v>0</v>
      </c>
      <c r="I85" s="199">
        <f>H85/G85</f>
        <v>0</v>
      </c>
    </row>
    <row r="86" spans="1:9" hidden="1" x14ac:dyDescent="0.3">
      <c r="G86" s="198"/>
    </row>
    <row r="87" spans="1:9" x14ac:dyDescent="0.3">
      <c r="G87" s="198"/>
    </row>
    <row r="88" spans="1:9" x14ac:dyDescent="0.3">
      <c r="G88" s="198"/>
    </row>
    <row r="89" spans="1:9" x14ac:dyDescent="0.3">
      <c r="G89" s="198"/>
    </row>
    <row r="90" spans="1:9" x14ac:dyDescent="0.3">
      <c r="G90" s="198"/>
    </row>
    <row r="107" spans="3:3" x14ac:dyDescent="0.3">
      <c r="C107" s="197" t="s">
        <v>151</v>
      </c>
    </row>
  </sheetData>
  <sheetProtection algorithmName="SHA-512" hashValue="dXEn5meDGV9ejXJi++X3QeVlM6cWXVbZYZwWTQmb+arewCeSDmeEn5L4SmV1dZtesllQeG3avEuVYcFDPWKUrQ==" saltValue="fwcyQcZJXzG1MZkMMWy2Sw==" spinCount="100000" sheet="1" objects="1" scenarios="1"/>
  <protectedRanges>
    <protectedRange sqref="C10" name="Bereich1"/>
  </protectedRanges>
  <mergeCells count="1">
    <mergeCell ref="C3:C6"/>
  </mergeCells>
  <dataValidations count="7">
    <dataValidation type="list" allowBlank="1" showInputMessage="1" showErrorMessage="1" sqref="F18:F24 F54:F81 F28:F49" xr:uid="{41AE40C6-D117-42D6-9458-04D502B80BC7}"/>
    <dataValidation showDropDown="1" showInputMessage="1" showErrorMessage="1" sqref="C60:C61" xr:uid="{AEFA3109-F4AC-4F76-A296-DE11DCB6ED40}"/>
    <dataValidation type="list" allowBlank="1" showInputMessage="1" showErrorMessage="1" sqref="C21" xr:uid="{798416FA-67FA-4751-97E0-3CEC11757CEA}">
      <formula1>"ISO 14001 zertifiziert, Nicht ISO 14001 zertifiziert"</formula1>
    </dataValidation>
    <dataValidation type="list" allowBlank="1" showInputMessage="1" showErrorMessage="1" sqref="C22" xr:uid="{3124A094-3BDD-41A0-BE1D-A88094ADCBCF}">
      <formula1>"ISO 50001 zertifiziert, Nicht ISO 50001 zertifiziert"</formula1>
    </dataValidation>
    <dataValidation type="list" allowBlank="1" showInputMessage="1" showErrorMessage="1" sqref="C23" xr:uid="{59E9DEEC-D80A-43B3-9EA6-DC1B9C5AC4A9}">
      <formula1>"ISO 9001 zertifiziert, Nicht ISO 9001 zertifiziert"</formula1>
    </dataValidation>
    <dataValidation type="list" allowBlank="1" showInputMessage="1" showErrorMessage="1" sqref="C30" xr:uid="{21A629FF-E838-4710-BA9E-6DE1E85139E1}">
      <formula1>"Produkte mit Nachhaltigkeitslabel sind nicht gesondert im Sortiment hervorgehoben, Produkte mit Nachhaltigkeitslabel sind gesondert im Sortiment hervorgehoben, dezidiertes nachhaltiges Sortiment (geht über Auflistung von Nachhaltigkeitslabeln hinaus)"</formula1>
    </dataValidation>
    <dataValidation type="list" allowBlank="1" showInputMessage="1" showErrorMessage="1" sqref="C59 C56 C79 C70 C73 C76 C46 C67 C40:C41 C43:C44" xr:uid="{E3581D7B-946A-44FD-85B9-E2D0DAC57270}">
      <formula1>"vorhanden, nicht vorhanden"</formula1>
    </dataValidation>
  </dataValidations>
  <pageMargins left="0.7" right="0.7" top="0.78740157499999996" bottom="0.78740157499999996" header="0.3" footer="0.3"/>
  <pageSetup orientation="portrait" r:id="rId1"/>
  <customProperties>
    <customPr name="_pios_id" r:id="rId2"/>
    <customPr name="IbpWorksheetKeyString_GUID" r:id="rId3"/>
  </customProperties>
  <drawing r:id="rId4"/>
  <extLst>
    <ext xmlns:x14="http://schemas.microsoft.com/office/spreadsheetml/2009/9/main" uri="{CCE6A557-97BC-4b89-ADB6-D9C93CAAB3DF}">
      <x14:dataValidations xmlns:xm="http://schemas.microsoft.com/office/excel/2006/main" count="9">
        <x14:dataValidation type="list" allowBlank="1" showInputMessage="1" showErrorMessage="1" xr:uid="{D792FFB7-AA29-4513-945B-4F59F6E1C206}">
          <x14:formula1>
            <xm:f>'Drop Down Menü'!$A$217:$A$218</xm:f>
          </x14:formula1>
          <xm:sqref>C20</xm:sqref>
        </x14:dataValidation>
        <x14:dataValidation type="list" allowBlank="1" showInputMessage="1" showErrorMessage="1" xr:uid="{A36EA960-149B-4ACC-BD40-D1E9FFB0AEC6}">
          <x14:formula1>
            <xm:f>'Drop Down Menü'!$A$221:$A$222</xm:f>
          </x14:formula1>
          <xm:sqref>C19</xm:sqref>
        </x14:dataValidation>
        <x14:dataValidation type="list" allowBlank="1" showInputMessage="1" showErrorMessage="1" xr:uid="{E2C79FFC-5FA6-452D-BFB8-87C7E88B0078}">
          <x14:formula1>
            <xm:f>'Drop Down Menü'!$A$200:$A$202</xm:f>
          </x14:formula1>
          <xm:sqref>C45</xm:sqref>
        </x14:dataValidation>
        <x14:dataValidation type="list" allowBlank="1" showInputMessage="1" showErrorMessage="1" xr:uid="{B1379058-6E98-47FD-BAD4-7D3C725A2ACC}">
          <x14:formula1>
            <xm:f>'Drop Down Menü'!$A$183:$A$184</xm:f>
          </x14:formula1>
          <xm:sqref>C33</xm:sqref>
        </x14:dataValidation>
        <x14:dataValidation type="list" allowBlank="1" showInputMessage="1" showErrorMessage="1" xr:uid="{8E852831-406B-40EF-A767-BA836E0DC219}">
          <x14:formula1>
            <xm:f>'Drop Down Menü'!$A$187:$A$188</xm:f>
          </x14:formula1>
          <xm:sqref>C36</xm:sqref>
        </x14:dataValidation>
        <x14:dataValidation type="list" allowBlank="1" showInputMessage="1" showErrorMessage="1" xr:uid="{C639A4BA-F7CE-4E7E-B878-CEBB8DC11796}">
          <x14:formula1>
            <xm:f>'Drop Down Menü'!$A$191:$A$192</xm:f>
          </x14:formula1>
          <xm:sqref>C39</xm:sqref>
        </x14:dataValidation>
        <x14:dataValidation type="list" allowBlank="1" showInputMessage="1" showErrorMessage="1" xr:uid="{71582855-4E9B-4138-BE16-450919A35911}">
          <x14:formula1>
            <xm:f>'Drop Down Menü'!$A$195:$A$197</xm:f>
          </x14:formula1>
          <xm:sqref>C42</xm:sqref>
        </x14:dataValidation>
        <x14:dataValidation type="list" allowBlank="1" showInputMessage="1" showErrorMessage="1" xr:uid="{2C2B14FD-04B6-4E3D-9B26-A0CBACB72584}">
          <x14:formula1>
            <xm:f>'Drop Down Menü'!$A$200:$A$201</xm:f>
          </x14:formula1>
          <xm:sqref>C45</xm:sqref>
        </x14:dataValidation>
        <x14:dataValidation type="list" allowBlank="1" showInputMessage="1" showErrorMessage="1" xr:uid="{71ECA62D-B80E-4B38-B34D-C188119D34F4}">
          <x14:formula1>
            <xm:f>'Drop Down Menü'!$A$205:$A$206</xm:f>
          </x14:formula1>
          <xm:sqref>C48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CFCAC-8611-4A7E-9AEF-B88811AA1123}">
  <dimension ref="A2:K55"/>
  <sheetViews>
    <sheetView zoomScale="115" zoomScaleNormal="115" workbookViewId="0">
      <selection activeCell="B3" sqref="B3:D5"/>
    </sheetView>
  </sheetViews>
  <sheetFormatPr baseColWidth="10" defaultColWidth="11.42578125" defaultRowHeight="15" x14ac:dyDescent="0.25"/>
  <cols>
    <col min="1" max="1" width="11.42578125" style="4"/>
    <col min="2" max="2" width="14.42578125" style="4" customWidth="1"/>
    <col min="3" max="3" width="60.42578125" style="4" customWidth="1"/>
    <col min="4" max="4" width="23.42578125" style="4" customWidth="1"/>
    <col min="5" max="5" width="15" style="4" customWidth="1"/>
    <col min="6" max="9" width="11.42578125" style="4"/>
    <col min="10" max="10" width="0" style="4" hidden="1" customWidth="1"/>
    <col min="11" max="16384" width="11.42578125" style="4"/>
  </cols>
  <sheetData>
    <row r="2" spans="1:11" ht="15.75" customHeight="1" thickBot="1" x14ac:dyDescent="0.3">
      <c r="B2" s="16"/>
      <c r="C2" s="16"/>
    </row>
    <row r="3" spans="1:11" ht="21" customHeight="1" x14ac:dyDescent="0.25">
      <c r="A3" s="11"/>
      <c r="B3" s="306" t="s">
        <v>79</v>
      </c>
      <c r="C3" s="307"/>
      <c r="D3" s="307"/>
      <c r="E3" s="54"/>
      <c r="F3" s="49"/>
      <c r="G3" s="103"/>
      <c r="H3" s="49"/>
      <c r="I3" s="104"/>
      <c r="J3" s="49"/>
      <c r="K3" s="49"/>
    </row>
    <row r="4" spans="1:11" ht="14.85" customHeight="1" x14ac:dyDescent="0.25">
      <c r="A4" s="11"/>
      <c r="B4" s="308"/>
      <c r="C4" s="309"/>
      <c r="D4" s="309"/>
      <c r="E4" s="55"/>
      <c r="F4" s="49"/>
      <c r="G4" s="103"/>
      <c r="H4" s="49"/>
      <c r="I4" s="104"/>
      <c r="J4" s="49"/>
      <c r="K4" s="49"/>
    </row>
    <row r="5" spans="1:11" ht="28.5" customHeight="1" x14ac:dyDescent="0.25">
      <c r="A5" s="11"/>
      <c r="B5" s="308"/>
      <c r="C5" s="309"/>
      <c r="D5" s="309"/>
      <c r="E5" s="55"/>
      <c r="F5" s="49"/>
      <c r="G5" s="49"/>
      <c r="H5" s="49"/>
      <c r="I5" s="104"/>
      <c r="J5" s="49"/>
      <c r="K5" s="49"/>
    </row>
    <row r="6" spans="1:11" ht="33" customHeight="1" x14ac:dyDescent="0.25">
      <c r="A6" s="11"/>
      <c r="B6" s="310" t="s">
        <v>152</v>
      </c>
      <c r="C6" s="310"/>
      <c r="D6" s="310"/>
      <c r="E6" s="11"/>
      <c r="I6" s="102"/>
    </row>
    <row r="7" spans="1:11" x14ac:dyDescent="0.25">
      <c r="A7" s="11"/>
      <c r="E7" s="11"/>
      <c r="I7" s="102"/>
    </row>
    <row r="8" spans="1:11" ht="47.25" customHeight="1" x14ac:dyDescent="0.25">
      <c r="A8" s="11"/>
      <c r="C8" s="311" t="s">
        <v>153</v>
      </c>
      <c r="D8" s="311"/>
      <c r="E8" s="11"/>
      <c r="I8" s="102"/>
    </row>
    <row r="9" spans="1:11" x14ac:dyDescent="0.25">
      <c r="B9" s="10"/>
      <c r="E9" s="11"/>
      <c r="I9" s="102"/>
    </row>
    <row r="10" spans="1:11" ht="21" x14ac:dyDescent="0.35">
      <c r="B10" s="10"/>
      <c r="C10" s="65" t="s">
        <v>154</v>
      </c>
      <c r="E10" s="11"/>
      <c r="I10" s="102"/>
    </row>
    <row r="11" spans="1:11" x14ac:dyDescent="0.25">
      <c r="B11" s="10"/>
      <c r="E11" s="11"/>
      <c r="I11" s="102"/>
    </row>
    <row r="12" spans="1:11" x14ac:dyDescent="0.25">
      <c r="B12" s="10"/>
      <c r="C12" s="88"/>
      <c r="D12" s="35"/>
      <c r="E12" s="11"/>
      <c r="I12" s="102"/>
    </row>
    <row r="13" spans="1:11" ht="21" x14ac:dyDescent="0.35">
      <c r="B13" s="10"/>
      <c r="C13" s="75" t="s">
        <v>155</v>
      </c>
      <c r="D13" s="8"/>
      <c r="E13" s="11"/>
      <c r="I13" s="102"/>
    </row>
    <row r="14" spans="1:11" ht="21" x14ac:dyDescent="0.35">
      <c r="B14" s="10"/>
      <c r="C14" s="75"/>
      <c r="D14" s="8"/>
      <c r="E14" s="11"/>
      <c r="I14" s="102"/>
    </row>
    <row r="15" spans="1:11" x14ac:dyDescent="0.25">
      <c r="B15" s="10"/>
      <c r="C15" s="130" t="s">
        <v>156</v>
      </c>
      <c r="D15" s="8"/>
      <c r="E15" s="11"/>
      <c r="I15" s="106"/>
      <c r="J15" s="76" t="s">
        <v>157</v>
      </c>
    </row>
    <row r="16" spans="1:11" x14ac:dyDescent="0.25">
      <c r="B16" s="10"/>
      <c r="C16" s="316" t="s">
        <v>354</v>
      </c>
      <c r="D16" s="317"/>
      <c r="E16" s="11"/>
      <c r="I16" s="102"/>
      <c r="J16" s="4">
        <f>VLOOKUP(Dosierhilfen!C16,'Drop Down Menü'!A322:B325,2,0)</f>
        <v>0</v>
      </c>
    </row>
    <row r="17" spans="2:10" x14ac:dyDescent="0.25">
      <c r="B17" s="10"/>
      <c r="C17" s="12"/>
      <c r="D17" s="8"/>
      <c r="E17" s="11"/>
      <c r="I17" s="102"/>
    </row>
    <row r="18" spans="2:10" x14ac:dyDescent="0.25">
      <c r="B18" s="10"/>
      <c r="C18" s="13" t="s">
        <v>158</v>
      </c>
      <c r="D18" s="8"/>
      <c r="E18" s="11"/>
      <c r="I18" s="102"/>
    </row>
    <row r="19" spans="2:10" x14ac:dyDescent="0.25">
      <c r="B19" s="10"/>
      <c r="C19" s="86" t="s">
        <v>227</v>
      </c>
      <c r="D19" s="8"/>
      <c r="E19" s="11"/>
      <c r="I19" s="102"/>
      <c r="J19" s="4">
        <f>VLOOKUP(Dosierhilfen!C19,'Drop Down Menü'!A329:B332,2,0)</f>
        <v>0</v>
      </c>
    </row>
    <row r="20" spans="2:10" x14ac:dyDescent="0.25">
      <c r="B20" s="10"/>
      <c r="C20" s="12"/>
      <c r="D20" s="8"/>
      <c r="E20" s="11"/>
      <c r="I20" s="102"/>
    </row>
    <row r="21" spans="2:10" x14ac:dyDescent="0.25">
      <c r="B21" s="10"/>
      <c r="C21" s="133"/>
      <c r="D21" s="8"/>
      <c r="E21" s="11"/>
      <c r="I21" s="102"/>
    </row>
    <row r="22" spans="2:10" x14ac:dyDescent="0.25">
      <c r="B22" s="10"/>
      <c r="C22" s="134" t="s">
        <v>160</v>
      </c>
      <c r="D22" s="8"/>
      <c r="E22" s="11"/>
      <c r="I22" s="102"/>
    </row>
    <row r="23" spans="2:10" x14ac:dyDescent="0.25">
      <c r="B23" s="10"/>
      <c r="C23" s="134" t="s">
        <v>161</v>
      </c>
      <c r="D23" s="8"/>
      <c r="E23" s="11"/>
      <c r="I23" s="102"/>
    </row>
    <row r="24" spans="2:10" x14ac:dyDescent="0.25">
      <c r="B24" s="10"/>
      <c r="C24" s="231" t="s">
        <v>162</v>
      </c>
      <c r="D24" s="8"/>
      <c r="E24" s="11"/>
      <c r="I24" s="102"/>
    </row>
    <row r="25" spans="2:10" x14ac:dyDescent="0.25">
      <c r="B25" s="10"/>
      <c r="C25" s="134" t="s">
        <v>163</v>
      </c>
      <c r="D25" s="8"/>
      <c r="E25" s="11"/>
      <c r="I25" s="102"/>
    </row>
    <row r="26" spans="2:10" x14ac:dyDescent="0.25">
      <c r="B26" s="10"/>
      <c r="C26" s="134" t="s">
        <v>164</v>
      </c>
      <c r="D26" s="8"/>
      <c r="E26" s="11"/>
      <c r="I26" s="102"/>
    </row>
    <row r="27" spans="2:10" x14ac:dyDescent="0.25">
      <c r="B27" s="10"/>
      <c r="C27" s="134" t="s">
        <v>165</v>
      </c>
      <c r="D27" s="8"/>
      <c r="E27" s="11"/>
      <c r="I27" s="102"/>
    </row>
    <row r="28" spans="2:10" x14ac:dyDescent="0.25">
      <c r="B28" s="10"/>
      <c r="C28" s="134" t="s">
        <v>166</v>
      </c>
      <c r="D28" s="8"/>
      <c r="E28" s="11"/>
      <c r="I28" s="102"/>
    </row>
    <row r="29" spans="2:10" ht="16.350000000000001" customHeight="1" x14ac:dyDescent="0.25">
      <c r="B29" s="10"/>
      <c r="C29" s="312" t="s">
        <v>167</v>
      </c>
      <c r="D29" s="313"/>
      <c r="E29" s="11"/>
      <c r="H29" s="91"/>
      <c r="I29" s="102"/>
    </row>
    <row r="30" spans="2:10" ht="17.100000000000001" customHeight="1" x14ac:dyDescent="0.25">
      <c r="B30" s="10"/>
      <c r="C30" s="314"/>
      <c r="D30" s="315"/>
      <c r="E30" s="11"/>
      <c r="I30" s="102"/>
    </row>
    <row r="31" spans="2:10" x14ac:dyDescent="0.25">
      <c r="B31" s="10"/>
      <c r="C31" s="135"/>
      <c r="D31" s="69"/>
      <c r="E31" s="11"/>
      <c r="I31" s="102"/>
    </row>
    <row r="32" spans="2:10" x14ac:dyDescent="0.25">
      <c r="B32" s="85"/>
      <c r="C32" s="97"/>
      <c r="E32" s="60"/>
      <c r="I32" s="102"/>
    </row>
    <row r="33" spans="1:10" ht="18.75" x14ac:dyDescent="0.3">
      <c r="A33" s="11"/>
      <c r="B33" s="85"/>
      <c r="C33" s="165" t="s">
        <v>168</v>
      </c>
      <c r="D33" s="8"/>
      <c r="E33" s="11"/>
    </row>
    <row r="34" spans="1:10" ht="18.75" x14ac:dyDescent="0.3">
      <c r="A34" s="11"/>
      <c r="B34" s="85"/>
      <c r="C34" s="165"/>
      <c r="D34" s="8"/>
      <c r="E34" s="11"/>
    </row>
    <row r="35" spans="1:10" ht="15.75" x14ac:dyDescent="0.25">
      <c r="A35" s="11"/>
      <c r="B35" s="85"/>
      <c r="C35" s="167" t="s">
        <v>169</v>
      </c>
      <c r="D35" s="8"/>
      <c r="E35" s="11"/>
    </row>
    <row r="36" spans="1:10" ht="15.75" x14ac:dyDescent="0.25">
      <c r="A36" s="11"/>
      <c r="B36" s="85"/>
      <c r="C36" s="167" t="s">
        <v>170</v>
      </c>
      <c r="D36" s="8"/>
      <c r="E36" s="11"/>
    </row>
    <row r="37" spans="1:10" ht="15.75" x14ac:dyDescent="0.25">
      <c r="A37" s="11"/>
      <c r="B37" s="85"/>
      <c r="C37" s="167" t="s">
        <v>171</v>
      </c>
      <c r="D37" s="8"/>
      <c r="E37" s="11"/>
    </row>
    <row r="38" spans="1:10" x14ac:dyDescent="0.25">
      <c r="A38" s="11"/>
      <c r="B38" s="85"/>
      <c r="D38" s="8"/>
      <c r="E38" s="11"/>
    </row>
    <row r="39" spans="1:10" x14ac:dyDescent="0.25">
      <c r="A39" s="11"/>
      <c r="B39" s="85"/>
      <c r="C39" s="40" t="s">
        <v>172</v>
      </c>
      <c r="D39" s="8"/>
      <c r="E39" s="11"/>
    </row>
    <row r="40" spans="1:10" x14ac:dyDescent="0.25">
      <c r="A40" s="11"/>
      <c r="B40" s="85"/>
      <c r="C40" s="232" t="s">
        <v>353</v>
      </c>
      <c r="D40" s="8"/>
      <c r="E40" s="11"/>
      <c r="J40" s="4">
        <f>VLOOKUP(Dosierhilfen!C40,'Drop Down Menü'!A317:B319,2,0)</f>
        <v>0</v>
      </c>
    </row>
    <row r="41" spans="1:10" x14ac:dyDescent="0.25">
      <c r="B41" s="10"/>
      <c r="C41" s="12"/>
      <c r="D41" s="8"/>
      <c r="E41" s="11"/>
    </row>
    <row r="42" spans="1:10" x14ac:dyDescent="0.25">
      <c r="B42" s="10"/>
      <c r="C42" s="12" t="s">
        <v>173</v>
      </c>
      <c r="D42" s="8"/>
      <c r="E42" s="11"/>
    </row>
    <row r="43" spans="1:10" x14ac:dyDescent="0.25">
      <c r="B43" s="10"/>
      <c r="C43" s="12" t="s">
        <v>174</v>
      </c>
      <c r="D43" s="8"/>
      <c r="E43" s="11"/>
    </row>
    <row r="44" spans="1:10" x14ac:dyDescent="0.25">
      <c r="A44" s="11"/>
      <c r="B44" s="10"/>
      <c r="C44" s="12" t="s">
        <v>175</v>
      </c>
      <c r="D44" s="8"/>
      <c r="E44" s="11"/>
    </row>
    <row r="45" spans="1:10" x14ac:dyDescent="0.25">
      <c r="A45" s="11"/>
      <c r="B45" s="10"/>
      <c r="C45" s="12" t="s">
        <v>176</v>
      </c>
      <c r="D45" s="8"/>
      <c r="E45" s="11"/>
    </row>
    <row r="46" spans="1:10" x14ac:dyDescent="0.25">
      <c r="A46" s="11"/>
      <c r="B46" s="10"/>
      <c r="C46" s="39" t="s">
        <v>177</v>
      </c>
      <c r="D46" s="14"/>
      <c r="E46" s="11"/>
    </row>
    <row r="47" spans="1:10" ht="15.75" thickBot="1" x14ac:dyDescent="0.3">
      <c r="A47" s="11"/>
      <c r="B47" s="15"/>
      <c r="C47" s="34"/>
      <c r="D47" s="166"/>
      <c r="E47" s="17"/>
    </row>
    <row r="48" spans="1:10" x14ac:dyDescent="0.25">
      <c r="C48" s="63"/>
    </row>
    <row r="49" spans="3:9" hidden="1" x14ac:dyDescent="0.25"/>
    <row r="50" spans="3:9" hidden="1" x14ac:dyDescent="0.25">
      <c r="C50" s="40" t="s">
        <v>178</v>
      </c>
      <c r="G50" s="4" t="s">
        <v>148</v>
      </c>
      <c r="H50" s="4" t="s">
        <v>149</v>
      </c>
      <c r="I50" s="4" t="s">
        <v>150</v>
      </c>
    </row>
    <row r="51" spans="3:9" hidden="1" x14ac:dyDescent="0.25">
      <c r="C51" s="4" t="s">
        <v>152</v>
      </c>
      <c r="G51" s="4">
        <v>18</v>
      </c>
      <c r="H51" s="4">
        <f>J16+J19</f>
        <v>0</v>
      </c>
      <c r="I51" s="45">
        <f>H51/G51</f>
        <v>0</v>
      </c>
    </row>
    <row r="52" spans="3:9" hidden="1" x14ac:dyDescent="0.25">
      <c r="C52" s="4" t="s">
        <v>179</v>
      </c>
      <c r="G52" s="4">
        <v>20</v>
      </c>
      <c r="H52" s="4">
        <f>J40</f>
        <v>0</v>
      </c>
      <c r="I52" s="45">
        <f>H52/G52</f>
        <v>0</v>
      </c>
    </row>
    <row r="53" spans="3:9" hidden="1" x14ac:dyDescent="0.25">
      <c r="C53" s="4" t="s">
        <v>180</v>
      </c>
      <c r="G53" s="4">
        <f>G51+G52</f>
        <v>38</v>
      </c>
      <c r="H53" s="4">
        <f>H51+H52</f>
        <v>0</v>
      </c>
      <c r="I53" s="45">
        <f>H53/G53</f>
        <v>0</v>
      </c>
    </row>
    <row r="54" spans="3:9" hidden="1" x14ac:dyDescent="0.25"/>
    <row r="55" spans="3:9" hidden="1" x14ac:dyDescent="0.25"/>
  </sheetData>
  <sheetProtection algorithmName="SHA-512" hashValue="BfeVqP4DpcHEWcNhTUzNlINoGcAzawpj2S8bD50GPOI6rZ+yqz7n5JuzjmQBVnhruRw/Qu3gFBf8opBi65imqQ==" saltValue="qlzLspvHoxyivxxioHpjhg==" spinCount="100000" sheet="1" objects="1" scenarios="1"/>
  <protectedRanges>
    <protectedRange sqref="D13" name="Bereich2"/>
    <protectedRange sqref="C16 C19 C40" name="Bereich1"/>
  </protectedRanges>
  <mergeCells count="6">
    <mergeCell ref="B3:D5"/>
    <mergeCell ref="B6:D6"/>
    <mergeCell ref="C8:D8"/>
    <mergeCell ref="C29:D29"/>
    <mergeCell ref="C30:D30"/>
    <mergeCell ref="C16:D16"/>
  </mergeCells>
  <dataValidations count="2">
    <dataValidation type="list" allowBlank="1" showInputMessage="1" showErrorMessage="1" sqref="D13" xr:uid="{6C684746-A0CF-4248-8D58-E2DF474BE533}">
      <formula1>"Ja,Nein"</formula1>
    </dataValidation>
    <dataValidation type="list" allowBlank="1" showInputMessage="1" showErrorMessage="1" sqref="I18:I20" xr:uid="{A8A1D3B9-E0BE-496A-86F3-53ECE1CEDB1A}"/>
  </dataValidations>
  <pageMargins left="0.7" right="0.7" top="0.78740157499999996" bottom="0.78740157499999996" header="0.3" footer="0.3"/>
  <pageSetup orientation="portrait" r:id="rId1"/>
  <customProperties>
    <customPr name="_pios_id" r:id="rId2"/>
    <customPr name="IbpWorksheetKeyString_GUID" r:id="rId3"/>
  </customProperties>
  <drawing r:id="rId4"/>
  <extLst>
    <ext xmlns:x14="http://schemas.microsoft.com/office/spreadsheetml/2009/9/main" uri="{CCE6A557-97BC-4b89-ADB6-D9C93CAAB3DF}">
      <x14:dataValidations xmlns:xm="http://schemas.microsoft.com/office/excel/2006/main" count="3">
        <x14:dataValidation type="list" allowBlank="1" showInputMessage="1" showErrorMessage="1" xr:uid="{D369C81F-26AE-4FE5-A576-76739BC46A55}">
          <x14:formula1>
            <xm:f>'Drop Down Menü'!$A$317:$A$319</xm:f>
          </x14:formula1>
          <xm:sqref>C40</xm:sqref>
        </x14:dataValidation>
        <x14:dataValidation type="list" allowBlank="1" showInputMessage="1" showErrorMessage="1" xr:uid="{1BFF6904-676C-4A71-A85C-4A320A3DC8D3}">
          <x14:formula1>
            <xm:f>'Drop Down Menü'!$A$322:$A$325</xm:f>
          </x14:formula1>
          <xm:sqref>C16</xm:sqref>
        </x14:dataValidation>
        <x14:dataValidation type="list" allowBlank="1" showInputMessage="1" showErrorMessage="1" xr:uid="{CE00FBBC-E9C1-4F9A-B323-C2361E113371}">
          <x14:formula1>
            <xm:f>'Drop Down Menü'!$A$329:$A$332</xm:f>
          </x14:formula1>
          <xm:sqref>C19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EF475-C10C-4616-8515-82D9713FC706}">
  <sheetPr codeName="Tabelle13"/>
  <dimension ref="A2:N171"/>
  <sheetViews>
    <sheetView showGridLines="0" zoomScaleNormal="100" workbookViewId="0">
      <selection activeCell="C4" sqref="C4:D5"/>
    </sheetView>
  </sheetViews>
  <sheetFormatPr baseColWidth="10" defaultColWidth="8.5703125" defaultRowHeight="15" x14ac:dyDescent="0.25"/>
  <cols>
    <col min="1" max="1" width="12" style="4" customWidth="1"/>
    <col min="2" max="2" width="3.42578125" style="4" customWidth="1"/>
    <col min="3" max="3" width="76.42578125" style="4" customWidth="1"/>
    <col min="4" max="4" width="19.5703125" style="4" customWidth="1"/>
    <col min="5" max="5" width="5.42578125" style="4" customWidth="1"/>
    <col min="6" max="7" width="8.5703125" style="4"/>
    <col min="8" max="8" width="29.5703125" style="4" customWidth="1"/>
    <col min="9" max="9" width="12.5703125" style="102" customWidth="1"/>
    <col min="10" max="10" width="8.5703125" style="4" hidden="1" customWidth="1"/>
    <col min="11" max="12" width="8.5703125" style="4"/>
    <col min="13" max="13" width="4.42578125" style="4" bestFit="1" customWidth="1"/>
    <col min="14" max="16384" width="8.5703125" style="4"/>
  </cols>
  <sheetData>
    <row r="2" spans="1:11" ht="15.75" thickBot="1" x14ac:dyDescent="0.3">
      <c r="B2" s="16"/>
      <c r="C2" s="16"/>
      <c r="D2" s="16"/>
      <c r="E2" s="16"/>
    </row>
    <row r="3" spans="1:11" ht="21" customHeight="1" x14ac:dyDescent="0.25">
      <c r="A3" s="11"/>
      <c r="B3" s="49"/>
      <c r="C3" s="49"/>
      <c r="D3" s="49"/>
      <c r="E3" s="54"/>
      <c r="F3" s="49"/>
      <c r="G3" s="103"/>
      <c r="H3" s="49"/>
      <c r="I3" s="104"/>
      <c r="J3" s="49"/>
      <c r="K3" s="49"/>
    </row>
    <row r="4" spans="1:11" ht="14.85" customHeight="1" x14ac:dyDescent="0.25">
      <c r="A4" s="11"/>
      <c r="B4" s="49"/>
      <c r="C4" s="309" t="s">
        <v>79</v>
      </c>
      <c r="D4" s="309"/>
      <c r="E4" s="55"/>
      <c r="F4" s="49"/>
      <c r="G4" s="103"/>
      <c r="H4" s="49"/>
      <c r="I4" s="104"/>
      <c r="J4" s="49"/>
      <c r="K4" s="49"/>
    </row>
    <row r="5" spans="1:11" ht="28.5" customHeight="1" x14ac:dyDescent="0.25">
      <c r="A5" s="11"/>
      <c r="B5" s="49"/>
      <c r="C5" s="309"/>
      <c r="D5" s="309"/>
      <c r="E5" s="55"/>
      <c r="F5" s="49"/>
      <c r="G5" s="49"/>
      <c r="H5" s="49"/>
      <c r="I5" s="104"/>
      <c r="J5" s="49"/>
      <c r="K5" s="49"/>
    </row>
    <row r="6" spans="1:11" ht="15.6" customHeight="1" x14ac:dyDescent="0.25">
      <c r="A6" s="11"/>
      <c r="B6" s="49"/>
      <c r="C6" s="126"/>
      <c r="D6" s="126"/>
      <c r="E6" s="55"/>
      <c r="F6" s="49"/>
      <c r="G6" s="49"/>
      <c r="H6" s="49"/>
      <c r="I6" s="104"/>
      <c r="J6" s="49"/>
      <c r="K6" s="49"/>
    </row>
    <row r="7" spans="1:11" ht="33" customHeight="1" x14ac:dyDescent="0.25">
      <c r="A7" s="11"/>
      <c r="B7" s="129"/>
      <c r="C7" s="310" t="s">
        <v>181</v>
      </c>
      <c r="D7" s="310"/>
      <c r="E7" s="11"/>
    </row>
    <row r="8" spans="1:11" x14ac:dyDescent="0.25">
      <c r="A8" s="11"/>
      <c r="E8" s="11"/>
    </row>
    <row r="9" spans="1:11" ht="21" x14ac:dyDescent="0.25">
      <c r="A9" s="11"/>
      <c r="C9" s="334" t="s">
        <v>182</v>
      </c>
      <c r="D9" s="335"/>
      <c r="E9" s="11"/>
    </row>
    <row r="10" spans="1:11" x14ac:dyDescent="0.25">
      <c r="A10" s="11"/>
      <c r="E10" s="11"/>
    </row>
    <row r="11" spans="1:11" ht="39" customHeight="1" x14ac:dyDescent="0.25">
      <c r="A11" s="11"/>
      <c r="C11" s="320" t="s">
        <v>183</v>
      </c>
      <c r="D11" s="321"/>
      <c r="E11" s="11"/>
    </row>
    <row r="12" spans="1:11" ht="15" customHeight="1" x14ac:dyDescent="0.25">
      <c r="A12" s="11"/>
      <c r="C12" s="127"/>
      <c r="D12" s="127"/>
      <c r="E12" s="11"/>
    </row>
    <row r="13" spans="1:11" ht="30" customHeight="1" x14ac:dyDescent="0.25">
      <c r="A13" s="11"/>
      <c r="C13" s="322" t="s">
        <v>184</v>
      </c>
      <c r="D13" s="323"/>
      <c r="E13" s="11"/>
    </row>
    <row r="14" spans="1:11" x14ac:dyDescent="0.25">
      <c r="B14" s="10"/>
      <c r="E14" s="11"/>
    </row>
    <row r="15" spans="1:11" x14ac:dyDescent="0.25">
      <c r="B15" s="10"/>
      <c r="C15" s="326"/>
      <c r="D15" s="327"/>
      <c r="E15" s="11"/>
    </row>
    <row r="16" spans="1:11" ht="21" x14ac:dyDescent="0.35">
      <c r="B16" s="10"/>
      <c r="C16" s="75" t="s">
        <v>185</v>
      </c>
      <c r="D16" s="132"/>
      <c r="E16" s="11"/>
    </row>
    <row r="17" spans="2:10" x14ac:dyDescent="0.25">
      <c r="B17" s="10"/>
      <c r="C17" s="12"/>
      <c r="D17" s="8"/>
      <c r="E17" s="11"/>
    </row>
    <row r="18" spans="2:10" ht="35.65" customHeight="1" x14ac:dyDescent="0.25">
      <c r="B18" s="10"/>
      <c r="C18" s="332" t="s">
        <v>186</v>
      </c>
      <c r="D18" s="333"/>
      <c r="E18" s="11"/>
    </row>
    <row r="19" spans="2:10" x14ac:dyDescent="0.25">
      <c r="B19" s="10"/>
      <c r="C19" s="328"/>
      <c r="D19" s="329"/>
      <c r="E19" s="11"/>
    </row>
    <row r="20" spans="2:10" x14ac:dyDescent="0.25">
      <c r="B20" s="10"/>
      <c r="C20" s="316" t="s">
        <v>119</v>
      </c>
      <c r="D20" s="317"/>
      <c r="E20" s="11"/>
      <c r="J20" s="128">
        <f>VLOOKUP(C20,'Drop Down Menü'!A220:B222,2,0)</f>
        <v>0</v>
      </c>
    </row>
    <row r="21" spans="2:10" x14ac:dyDescent="0.25">
      <c r="B21" s="10"/>
      <c r="C21" s="316" t="s">
        <v>187</v>
      </c>
      <c r="D21" s="317"/>
      <c r="E21" s="11"/>
      <c r="J21" s="128">
        <f>VLOOKUP(C21,'Drop Down Menü'!A217:B218,2,0)</f>
        <v>0</v>
      </c>
    </row>
    <row r="22" spans="2:10" x14ac:dyDescent="0.25">
      <c r="B22" s="10"/>
      <c r="C22" s="316" t="s">
        <v>283</v>
      </c>
      <c r="D22" s="317"/>
      <c r="E22" s="11"/>
      <c r="J22" s="128">
        <f>VLOOKUP(C22,'Drop Down Menü'!A225:B226,2,0)</f>
        <v>0</v>
      </c>
    </row>
    <row r="23" spans="2:10" x14ac:dyDescent="0.25">
      <c r="B23" s="10"/>
      <c r="C23" s="316" t="s">
        <v>284</v>
      </c>
      <c r="D23" s="317"/>
      <c r="E23" s="11"/>
      <c r="J23" s="128">
        <f>VLOOKUP(C23,'Drop Down Menü'!A229:B230,2,0)</f>
        <v>0</v>
      </c>
    </row>
    <row r="24" spans="2:10" x14ac:dyDescent="0.25">
      <c r="B24" s="10"/>
      <c r="C24" s="316" t="s">
        <v>285</v>
      </c>
      <c r="D24" s="317"/>
      <c r="E24" s="11"/>
      <c r="J24" s="128">
        <f>VLOOKUP(C24,'Drop Down Menü'!A233:B234,2,0)</f>
        <v>0</v>
      </c>
    </row>
    <row r="25" spans="2:10" x14ac:dyDescent="0.25">
      <c r="B25" s="10"/>
      <c r="C25" s="330"/>
      <c r="D25" s="331"/>
      <c r="E25" s="11"/>
    </row>
    <row r="26" spans="2:10" x14ac:dyDescent="0.25">
      <c r="B26" s="10"/>
      <c r="E26" s="11"/>
    </row>
    <row r="27" spans="2:10" ht="21" x14ac:dyDescent="0.35">
      <c r="B27" s="10"/>
      <c r="C27" s="65" t="s">
        <v>188</v>
      </c>
      <c r="E27" s="11"/>
    </row>
    <row r="28" spans="2:10" x14ac:dyDescent="0.25">
      <c r="B28" s="10"/>
      <c r="E28" s="11"/>
    </row>
    <row r="29" spans="2:10" x14ac:dyDescent="0.25">
      <c r="B29" s="10"/>
      <c r="C29" s="88"/>
      <c r="D29" s="35"/>
      <c r="E29" s="11"/>
    </row>
    <row r="30" spans="2:10" ht="21" x14ac:dyDescent="0.35">
      <c r="B30" s="10"/>
      <c r="C30" s="75" t="s">
        <v>189</v>
      </c>
      <c r="D30" s="105" t="s">
        <v>92</v>
      </c>
      <c r="E30" s="11"/>
    </row>
    <row r="31" spans="2:10" ht="21" x14ac:dyDescent="0.35">
      <c r="B31" s="10"/>
      <c r="C31" s="75"/>
      <c r="D31" s="8"/>
      <c r="E31" s="11"/>
    </row>
    <row r="32" spans="2:10" x14ac:dyDescent="0.25">
      <c r="B32" s="10"/>
      <c r="C32" s="13" t="s">
        <v>190</v>
      </c>
      <c r="D32" s="8"/>
      <c r="E32" s="11"/>
    </row>
    <row r="33" spans="2:10" x14ac:dyDescent="0.25">
      <c r="B33" s="10"/>
      <c r="C33" s="86" t="s">
        <v>203</v>
      </c>
      <c r="D33" s="8"/>
      <c r="E33" s="11"/>
      <c r="J33" s="128">
        <f>VLOOKUP(C33,'Drop Down Menü'!A17:B19,2,0)</f>
        <v>0</v>
      </c>
    </row>
    <row r="34" spans="2:10" x14ac:dyDescent="0.25">
      <c r="B34" s="10"/>
      <c r="C34" s="12"/>
      <c r="D34" s="8"/>
      <c r="E34" s="11"/>
    </row>
    <row r="35" spans="2:10" x14ac:dyDescent="0.25">
      <c r="B35" s="10"/>
      <c r="C35" s="89" t="s">
        <v>192</v>
      </c>
      <c r="D35" s="8"/>
      <c r="E35" s="11"/>
    </row>
    <row r="36" spans="2:10" x14ac:dyDescent="0.25">
      <c r="B36" s="10"/>
      <c r="C36" s="90"/>
      <c r="D36" s="8"/>
      <c r="E36" s="11"/>
    </row>
    <row r="37" spans="2:10" ht="16.350000000000001" customHeight="1" x14ac:dyDescent="0.25">
      <c r="B37" s="10"/>
      <c r="C37" s="324" t="s">
        <v>193</v>
      </c>
      <c r="D37" s="131"/>
      <c r="E37" s="11"/>
      <c r="H37" s="91"/>
    </row>
    <row r="38" spans="2:10" ht="17.100000000000001" customHeight="1" x14ac:dyDescent="0.25">
      <c r="B38" s="10"/>
      <c r="C38" s="325"/>
      <c r="D38" s="131"/>
      <c r="E38" s="11"/>
    </row>
    <row r="39" spans="2:10" x14ac:dyDescent="0.25">
      <c r="B39" s="10"/>
      <c r="C39" s="92"/>
      <c r="D39" s="8"/>
      <c r="E39" s="11"/>
    </row>
    <row r="40" spans="2:10" x14ac:dyDescent="0.25">
      <c r="B40" s="10"/>
      <c r="C40" s="13" t="s">
        <v>194</v>
      </c>
      <c r="D40" s="8"/>
      <c r="E40" s="11"/>
    </row>
    <row r="41" spans="2:10" x14ac:dyDescent="0.25">
      <c r="B41" s="93"/>
      <c r="C41" s="86" t="s">
        <v>222</v>
      </c>
      <c r="D41" s="8"/>
      <c r="E41" s="11"/>
      <c r="J41" s="128">
        <f>VLOOKUP(C41,'Drop Down Menü'!A2:B5,2,0)</f>
        <v>0</v>
      </c>
    </row>
    <row r="42" spans="2:10" x14ac:dyDescent="0.25">
      <c r="B42" s="93"/>
      <c r="C42" s="12"/>
      <c r="D42" s="8"/>
      <c r="E42" s="11"/>
      <c r="J42"/>
    </row>
    <row r="43" spans="2:10" ht="30" x14ac:dyDescent="0.25">
      <c r="B43" s="93"/>
      <c r="C43" s="233" t="s">
        <v>196</v>
      </c>
      <c r="D43" s="8"/>
      <c r="E43" s="11"/>
      <c r="J43"/>
    </row>
    <row r="44" spans="2:10" x14ac:dyDescent="0.25">
      <c r="B44" s="10"/>
      <c r="C44" s="12"/>
      <c r="D44" s="8"/>
      <c r="E44" s="11"/>
    </row>
    <row r="45" spans="2:10" x14ac:dyDescent="0.25">
      <c r="B45" s="10"/>
      <c r="C45" s="13" t="s">
        <v>197</v>
      </c>
      <c r="D45" s="8"/>
      <c r="E45" s="11"/>
    </row>
    <row r="46" spans="2:10" x14ac:dyDescent="0.25">
      <c r="B46" s="10"/>
      <c r="C46" s="86" t="s">
        <v>225</v>
      </c>
      <c r="D46" s="8"/>
      <c r="E46" s="11"/>
      <c r="J46" s="128">
        <f>VLOOKUP(C46,'Drop Down Menü'!A8:B9,2,0)</f>
        <v>0</v>
      </c>
    </row>
    <row r="47" spans="2:10" x14ac:dyDescent="0.25">
      <c r="B47" s="10"/>
      <c r="C47" s="12"/>
      <c r="D47" s="8"/>
      <c r="E47" s="11"/>
      <c r="J47"/>
    </row>
    <row r="48" spans="2:10" x14ac:dyDescent="0.25">
      <c r="B48" s="10"/>
      <c r="C48" s="12" t="s">
        <v>199</v>
      </c>
      <c r="D48" s="8"/>
      <c r="E48" s="11"/>
      <c r="J48"/>
    </row>
    <row r="49" spans="2:10" x14ac:dyDescent="0.25">
      <c r="B49" s="10"/>
      <c r="C49" s="39"/>
      <c r="D49" s="14"/>
      <c r="E49" s="11"/>
    </row>
    <row r="50" spans="2:10" x14ac:dyDescent="0.25">
      <c r="B50" s="10"/>
      <c r="E50" s="11"/>
    </row>
    <row r="51" spans="2:10" x14ac:dyDescent="0.25">
      <c r="B51" s="10"/>
      <c r="C51" s="88"/>
      <c r="D51" s="35"/>
      <c r="E51" s="11"/>
    </row>
    <row r="52" spans="2:10" ht="21" x14ac:dyDescent="0.35">
      <c r="B52" s="10"/>
      <c r="C52" s="75" t="s">
        <v>200</v>
      </c>
      <c r="D52" s="105" t="s">
        <v>92</v>
      </c>
      <c r="E52" s="11"/>
    </row>
    <row r="53" spans="2:10" ht="21" x14ac:dyDescent="0.35">
      <c r="B53" s="10"/>
      <c r="C53" s="75"/>
      <c r="D53" s="8"/>
      <c r="E53" s="11"/>
    </row>
    <row r="54" spans="2:10" x14ac:dyDescent="0.25">
      <c r="B54" s="10"/>
      <c r="C54" s="13" t="s">
        <v>190</v>
      </c>
      <c r="D54" s="8"/>
      <c r="E54" s="11"/>
    </row>
    <row r="55" spans="2:10" x14ac:dyDescent="0.25">
      <c r="B55" s="10"/>
      <c r="C55" s="86" t="s">
        <v>203</v>
      </c>
      <c r="D55" s="8"/>
      <c r="E55" s="11"/>
      <c r="J55" s="128">
        <f>VLOOKUP(C55,'Drop Down Menü'!A17:B19,2,0)</f>
        <v>0</v>
      </c>
    </row>
    <row r="56" spans="2:10" x14ac:dyDescent="0.25">
      <c r="B56" s="10"/>
      <c r="C56" s="12"/>
      <c r="D56" s="8"/>
      <c r="E56" s="11"/>
    </row>
    <row r="57" spans="2:10" x14ac:dyDescent="0.25">
      <c r="B57" s="10"/>
      <c r="C57" s="89" t="s">
        <v>192</v>
      </c>
      <c r="D57" s="8"/>
      <c r="E57" s="11"/>
    </row>
    <row r="58" spans="2:10" x14ac:dyDescent="0.25">
      <c r="B58" s="10"/>
      <c r="C58" s="90"/>
      <c r="D58" s="8"/>
      <c r="E58" s="11"/>
    </row>
    <row r="59" spans="2:10" ht="15.6" customHeight="1" x14ac:dyDescent="0.25">
      <c r="B59" s="10"/>
      <c r="C59" s="324" t="s">
        <v>193</v>
      </c>
      <c r="D59" s="131"/>
      <c r="E59" s="11"/>
    </row>
    <row r="60" spans="2:10" ht="17.100000000000001" customHeight="1" x14ac:dyDescent="0.25">
      <c r="B60" s="10"/>
      <c r="C60" s="325"/>
      <c r="D60" s="131"/>
      <c r="E60" s="11"/>
      <c r="H60" s="91"/>
    </row>
    <row r="61" spans="2:10" x14ac:dyDescent="0.25">
      <c r="B61" s="10"/>
      <c r="C61" s="92"/>
      <c r="D61" s="8"/>
      <c r="E61" s="11"/>
    </row>
    <row r="62" spans="2:10" x14ac:dyDescent="0.25">
      <c r="B62" s="10"/>
      <c r="C62" s="13" t="s">
        <v>194</v>
      </c>
      <c r="D62" s="8"/>
      <c r="E62" s="11"/>
    </row>
    <row r="63" spans="2:10" x14ac:dyDescent="0.25">
      <c r="B63" s="93"/>
      <c r="C63" s="86" t="s">
        <v>222</v>
      </c>
      <c r="D63" s="8"/>
      <c r="E63" s="11"/>
      <c r="J63" s="128">
        <f>VLOOKUP(C63,'Drop Down Menü'!A2:B5,2,0)</f>
        <v>0</v>
      </c>
    </row>
    <row r="64" spans="2:10" x14ac:dyDescent="0.25">
      <c r="B64" s="10"/>
      <c r="C64" s="12"/>
      <c r="D64" s="8"/>
      <c r="E64" s="11"/>
    </row>
    <row r="65" spans="2:10" x14ac:dyDescent="0.25">
      <c r="B65" s="10"/>
      <c r="C65" s="13" t="s">
        <v>201</v>
      </c>
      <c r="D65" s="8"/>
      <c r="E65" s="11"/>
    </row>
    <row r="66" spans="2:10" x14ac:dyDescent="0.25">
      <c r="B66" s="10"/>
      <c r="C66" s="86" t="s">
        <v>225</v>
      </c>
      <c r="D66" s="8"/>
      <c r="E66" s="11"/>
      <c r="J66" s="128">
        <f>VLOOKUP(C66,'Drop Down Menü'!A8:B9,2,0)</f>
        <v>0</v>
      </c>
    </row>
    <row r="67" spans="2:10" x14ac:dyDescent="0.25">
      <c r="B67" s="10"/>
      <c r="C67" s="39"/>
      <c r="D67" s="14"/>
      <c r="E67" s="11"/>
    </row>
    <row r="68" spans="2:10" x14ac:dyDescent="0.25">
      <c r="B68" s="10"/>
      <c r="E68" s="11"/>
    </row>
    <row r="69" spans="2:10" x14ac:dyDescent="0.25">
      <c r="B69" s="10"/>
      <c r="C69" s="88"/>
      <c r="D69" s="35"/>
      <c r="E69" s="11"/>
    </row>
    <row r="70" spans="2:10" ht="21" x14ac:dyDescent="0.35">
      <c r="B70" s="10"/>
      <c r="C70" s="75" t="s">
        <v>202</v>
      </c>
      <c r="D70" s="105" t="s">
        <v>92</v>
      </c>
      <c r="E70" s="11"/>
    </row>
    <row r="71" spans="2:10" ht="21" x14ac:dyDescent="0.35">
      <c r="B71" s="10"/>
      <c r="C71" s="75"/>
      <c r="D71" s="8"/>
      <c r="E71" s="11"/>
    </row>
    <row r="72" spans="2:10" x14ac:dyDescent="0.25">
      <c r="B72" s="10"/>
      <c r="C72" s="13" t="s">
        <v>190</v>
      </c>
      <c r="D72" s="8"/>
      <c r="E72" s="11"/>
    </row>
    <row r="73" spans="2:10" x14ac:dyDescent="0.25">
      <c r="B73" s="10"/>
      <c r="C73" s="86" t="s">
        <v>203</v>
      </c>
      <c r="D73" s="8"/>
      <c r="E73" s="11"/>
      <c r="J73" s="128">
        <f>VLOOKUP(C73,'Drop Down Menü'!A17:B19,2,0)</f>
        <v>0</v>
      </c>
    </row>
    <row r="74" spans="2:10" x14ac:dyDescent="0.25">
      <c r="B74" s="10"/>
      <c r="C74" s="12"/>
      <c r="D74" s="8"/>
      <c r="E74" s="11"/>
    </row>
    <row r="75" spans="2:10" x14ac:dyDescent="0.25">
      <c r="B75" s="10"/>
      <c r="C75" s="89" t="s">
        <v>192</v>
      </c>
      <c r="D75" s="8"/>
      <c r="E75" s="11"/>
    </row>
    <row r="76" spans="2:10" x14ac:dyDescent="0.25">
      <c r="B76" s="10"/>
      <c r="C76" s="90"/>
      <c r="D76" s="8"/>
      <c r="E76" s="11"/>
    </row>
    <row r="77" spans="2:10" ht="15.6" customHeight="1" x14ac:dyDescent="0.25">
      <c r="B77" s="10"/>
      <c r="C77" s="324" t="s">
        <v>193</v>
      </c>
      <c r="D77" s="131"/>
      <c r="E77" s="11"/>
    </row>
    <row r="78" spans="2:10" ht="15.6" customHeight="1" x14ac:dyDescent="0.25">
      <c r="B78" s="10"/>
      <c r="C78" s="325"/>
      <c r="D78" s="131"/>
      <c r="E78" s="11"/>
      <c r="H78" s="91"/>
    </row>
    <row r="79" spans="2:10" x14ac:dyDescent="0.25">
      <c r="B79" s="10"/>
      <c r="C79" s="92"/>
      <c r="D79" s="8"/>
      <c r="E79" s="11"/>
    </row>
    <row r="80" spans="2:10" x14ac:dyDescent="0.25">
      <c r="B80" s="10"/>
      <c r="C80" s="13" t="s">
        <v>194</v>
      </c>
      <c r="D80" s="8"/>
      <c r="E80" s="11"/>
    </row>
    <row r="81" spans="2:10" x14ac:dyDescent="0.25">
      <c r="B81" s="93"/>
      <c r="C81" s="86" t="s">
        <v>222</v>
      </c>
      <c r="D81" s="8"/>
      <c r="E81" s="11"/>
      <c r="J81" s="128">
        <f>VLOOKUP(C81,'Drop Down Menü'!A2:B5,2,0)</f>
        <v>0</v>
      </c>
    </row>
    <row r="82" spans="2:10" x14ac:dyDescent="0.25">
      <c r="B82" s="10"/>
      <c r="C82" s="12"/>
      <c r="D82" s="8"/>
      <c r="E82" s="11"/>
    </row>
    <row r="83" spans="2:10" x14ac:dyDescent="0.25">
      <c r="B83" s="10"/>
      <c r="C83" s="13" t="s">
        <v>201</v>
      </c>
      <c r="D83" s="8"/>
      <c r="E83" s="11"/>
    </row>
    <row r="84" spans="2:10" x14ac:dyDescent="0.25">
      <c r="B84" s="10"/>
      <c r="C84" s="86" t="s">
        <v>225</v>
      </c>
      <c r="D84" s="8"/>
      <c r="E84" s="11"/>
      <c r="J84" s="128">
        <f>VLOOKUP(C84,'Drop Down Menü'!A8:B9,2,0)</f>
        <v>0</v>
      </c>
    </row>
    <row r="85" spans="2:10" x14ac:dyDescent="0.25">
      <c r="B85" s="10"/>
      <c r="C85" s="39"/>
      <c r="D85" s="14"/>
      <c r="E85" s="11"/>
    </row>
    <row r="86" spans="2:10" x14ac:dyDescent="0.25">
      <c r="B86" s="10"/>
      <c r="C86" s="107"/>
      <c r="E86" s="11"/>
    </row>
    <row r="87" spans="2:10" ht="15.75" thickBot="1" x14ac:dyDescent="0.3">
      <c r="B87" s="94"/>
      <c r="C87" s="16"/>
      <c r="D87" s="16"/>
      <c r="E87" s="17"/>
    </row>
    <row r="88" spans="2:10" ht="15.75" thickBot="1" x14ac:dyDescent="0.3">
      <c r="B88" s="95"/>
    </row>
    <row r="89" spans="2:10" x14ac:dyDescent="0.25">
      <c r="B89" s="61"/>
      <c r="C89" s="63"/>
      <c r="D89" s="63"/>
      <c r="E89" s="96"/>
    </row>
    <row r="90" spans="2:10" ht="21" x14ac:dyDescent="0.35">
      <c r="B90" s="10"/>
      <c r="C90" s="65" t="s">
        <v>205</v>
      </c>
      <c r="D90" s="109" t="s">
        <v>92</v>
      </c>
      <c r="E90" s="11"/>
    </row>
    <row r="91" spans="2:10" x14ac:dyDescent="0.25">
      <c r="B91" s="10"/>
      <c r="C91" s="40"/>
      <c r="E91" s="11"/>
    </row>
    <row r="92" spans="2:10" x14ac:dyDescent="0.25">
      <c r="B92" s="10"/>
      <c r="C92" s="110"/>
      <c r="D92" s="35"/>
      <c r="E92" s="11"/>
    </row>
    <row r="93" spans="2:10" x14ac:dyDescent="0.25">
      <c r="B93" s="10"/>
      <c r="C93" s="13" t="s">
        <v>206</v>
      </c>
      <c r="D93" s="8"/>
      <c r="E93" s="11"/>
    </row>
    <row r="94" spans="2:10" x14ac:dyDescent="0.25">
      <c r="B94" s="10"/>
      <c r="C94" s="13" t="s">
        <v>190</v>
      </c>
      <c r="D94" s="8"/>
      <c r="E94" s="11"/>
    </row>
    <row r="95" spans="2:10" x14ac:dyDescent="0.25">
      <c r="B95" s="10"/>
      <c r="C95" s="86" t="s">
        <v>203</v>
      </c>
      <c r="D95" s="8"/>
      <c r="E95" s="11"/>
      <c r="J95" s="128">
        <f>VLOOKUP(C95,'Drop Down Menü'!A17:B19,2,0)</f>
        <v>0</v>
      </c>
    </row>
    <row r="96" spans="2:10" x14ac:dyDescent="0.25">
      <c r="B96" s="10"/>
      <c r="C96" s="12"/>
      <c r="D96" s="8"/>
      <c r="E96" s="11"/>
    </row>
    <row r="97" spans="2:10" x14ac:dyDescent="0.25">
      <c r="B97" s="10"/>
      <c r="C97" s="13" t="s">
        <v>194</v>
      </c>
      <c r="D97" s="8"/>
      <c r="E97" s="11"/>
      <c r="H97" s="91"/>
    </row>
    <row r="98" spans="2:10" x14ac:dyDescent="0.25">
      <c r="B98" s="93"/>
      <c r="C98" s="86" t="s">
        <v>222</v>
      </c>
      <c r="D98" s="8"/>
      <c r="E98" s="11"/>
      <c r="J98" s="128">
        <f>VLOOKUP(C98,'Drop Down Menü'!A2:B5,2,0)</f>
        <v>0</v>
      </c>
    </row>
    <row r="99" spans="2:10" x14ac:dyDescent="0.25">
      <c r="B99" s="93"/>
      <c r="C99" s="111"/>
      <c r="D99" s="8"/>
      <c r="E99" s="11"/>
    </row>
    <row r="100" spans="2:10" x14ac:dyDescent="0.25">
      <c r="B100" s="93"/>
      <c r="C100" s="13" t="s">
        <v>201</v>
      </c>
      <c r="D100" s="8"/>
      <c r="E100" s="11"/>
      <c r="G100" s="112"/>
      <c r="H100" s="112"/>
    </row>
    <row r="101" spans="2:10" x14ac:dyDescent="0.25">
      <c r="B101" s="93"/>
      <c r="C101" s="86" t="s">
        <v>225</v>
      </c>
      <c r="D101" s="8"/>
      <c r="E101" s="11"/>
      <c r="G101" s="112"/>
      <c r="H101" s="112"/>
      <c r="J101" s="128">
        <f>VLOOKUP(C101,'Drop Down Menü'!A8:B9,2,0)</f>
        <v>0</v>
      </c>
    </row>
    <row r="102" spans="2:10" x14ac:dyDescent="0.25">
      <c r="B102" s="93"/>
      <c r="C102" s="108"/>
      <c r="D102" s="14"/>
      <c r="E102" s="11"/>
      <c r="G102" s="112"/>
    </row>
    <row r="103" spans="2:10" x14ac:dyDescent="0.25">
      <c r="B103" s="93"/>
      <c r="E103" s="11"/>
    </row>
    <row r="104" spans="2:10" x14ac:dyDescent="0.25">
      <c r="B104" s="10"/>
      <c r="C104" s="97" t="s">
        <v>207</v>
      </c>
      <c r="D104" s="35"/>
      <c r="E104" s="11"/>
    </row>
    <row r="105" spans="2:10" x14ac:dyDescent="0.25">
      <c r="B105" s="10"/>
      <c r="C105" s="13" t="s">
        <v>190</v>
      </c>
      <c r="D105" s="8"/>
      <c r="E105" s="11"/>
    </row>
    <row r="106" spans="2:10" x14ac:dyDescent="0.25">
      <c r="B106" s="10"/>
      <c r="C106" s="86" t="s">
        <v>203</v>
      </c>
      <c r="D106" s="8"/>
      <c r="E106" s="11"/>
      <c r="J106" s="128">
        <f>VLOOKUP(C106,'Drop Down Menü'!A17:B19,2,0)</f>
        <v>0</v>
      </c>
    </row>
    <row r="107" spans="2:10" x14ac:dyDescent="0.25">
      <c r="B107" s="10"/>
      <c r="C107" s="12"/>
      <c r="D107" s="8"/>
      <c r="E107" s="11"/>
      <c r="G107" s="112"/>
    </row>
    <row r="108" spans="2:10" x14ac:dyDescent="0.25">
      <c r="B108" s="10"/>
      <c r="C108" s="13" t="s">
        <v>194</v>
      </c>
      <c r="D108" s="8"/>
      <c r="E108" s="11"/>
    </row>
    <row r="109" spans="2:10" x14ac:dyDescent="0.25">
      <c r="B109" s="93"/>
      <c r="C109" s="86" t="s">
        <v>222</v>
      </c>
      <c r="D109" s="8"/>
      <c r="E109" s="11"/>
      <c r="J109" s="128">
        <f>VLOOKUP(C109,'Drop Down Menü'!A2:B5,2,0)</f>
        <v>0</v>
      </c>
    </row>
    <row r="110" spans="2:10" x14ac:dyDescent="0.25">
      <c r="B110" s="93"/>
      <c r="C110" s="111"/>
      <c r="D110" s="8"/>
      <c r="E110" s="11"/>
    </row>
    <row r="111" spans="2:10" x14ac:dyDescent="0.25">
      <c r="B111" s="93"/>
      <c r="C111" s="13" t="s">
        <v>201</v>
      </c>
      <c r="D111" s="8"/>
      <c r="E111" s="11"/>
      <c r="G111" s="112"/>
      <c r="H111" s="112"/>
    </row>
    <row r="112" spans="2:10" x14ac:dyDescent="0.25">
      <c r="B112" s="93"/>
      <c r="C112" s="86" t="s">
        <v>225</v>
      </c>
      <c r="D112" s="8"/>
      <c r="E112" s="11"/>
      <c r="G112" s="112"/>
      <c r="J112" s="128">
        <f>VLOOKUP(C112,'Drop Down Menü'!A8:B9,2,0)</f>
        <v>0</v>
      </c>
    </row>
    <row r="113" spans="2:10" x14ac:dyDescent="0.25">
      <c r="B113" s="93"/>
      <c r="C113" s="108"/>
      <c r="D113" s="14"/>
      <c r="E113" s="11"/>
    </row>
    <row r="114" spans="2:10" ht="15.75" thickBot="1" x14ac:dyDescent="0.3">
      <c r="B114" s="15"/>
      <c r="C114" s="16"/>
      <c r="D114" s="16"/>
      <c r="E114" s="17"/>
    </row>
    <row r="115" spans="2:10" ht="15.75" thickBot="1" x14ac:dyDescent="0.3"/>
    <row r="116" spans="2:10" x14ac:dyDescent="0.25">
      <c r="B116" s="61"/>
      <c r="C116" s="63"/>
      <c r="D116" s="63"/>
      <c r="E116" s="96"/>
    </row>
    <row r="117" spans="2:10" ht="21" x14ac:dyDescent="0.35">
      <c r="B117" s="10"/>
      <c r="C117" s="65" t="s">
        <v>208</v>
      </c>
      <c r="D117" s="109" t="s">
        <v>92</v>
      </c>
      <c r="E117" s="11"/>
    </row>
    <row r="118" spans="2:10" ht="48" customHeight="1" x14ac:dyDescent="0.25">
      <c r="B118" s="10"/>
      <c r="C118" s="319" t="s">
        <v>209</v>
      </c>
      <c r="D118" s="319"/>
      <c r="E118" s="11"/>
    </row>
    <row r="119" spans="2:10" x14ac:dyDescent="0.25">
      <c r="B119" s="10"/>
      <c r="C119" s="110"/>
      <c r="D119" s="35"/>
      <c r="E119" s="11"/>
    </row>
    <row r="120" spans="2:10" x14ac:dyDescent="0.25">
      <c r="B120" s="10"/>
      <c r="C120" s="13" t="s">
        <v>210</v>
      </c>
      <c r="D120" s="8"/>
      <c r="E120" s="11"/>
    </row>
    <row r="121" spans="2:10" x14ac:dyDescent="0.25">
      <c r="B121" s="10"/>
      <c r="C121" s="86" t="s">
        <v>211</v>
      </c>
      <c r="D121" s="8"/>
      <c r="E121" s="11"/>
      <c r="J121" s="128">
        <f>VLOOKUP(C121,'Drop Down Menü'!A22:B23,2,0)</f>
        <v>0</v>
      </c>
    </row>
    <row r="122" spans="2:10" x14ac:dyDescent="0.25">
      <c r="B122" s="10"/>
      <c r="C122" s="12"/>
      <c r="D122" s="8"/>
      <c r="E122" s="11"/>
    </row>
    <row r="123" spans="2:10" x14ac:dyDescent="0.25">
      <c r="B123" s="10"/>
      <c r="C123" s="113" t="s">
        <v>212</v>
      </c>
      <c r="D123" s="8"/>
      <c r="E123" s="11"/>
    </row>
    <row r="124" spans="2:10" x14ac:dyDescent="0.25">
      <c r="B124" s="114"/>
      <c r="C124" s="13" t="s">
        <v>213</v>
      </c>
      <c r="D124" s="8"/>
      <c r="E124" s="11"/>
    </row>
    <row r="125" spans="2:10" x14ac:dyDescent="0.25">
      <c r="B125" s="10"/>
      <c r="C125" s="13" t="s">
        <v>190</v>
      </c>
      <c r="D125" s="8"/>
      <c r="E125" s="11"/>
    </row>
    <row r="126" spans="2:10" x14ac:dyDescent="0.25">
      <c r="B126" s="10"/>
      <c r="C126" s="86" t="s">
        <v>203</v>
      </c>
      <c r="D126" s="8"/>
      <c r="E126" s="11"/>
      <c r="H126" s="91"/>
      <c r="J126" s="128">
        <f>VLOOKUP(C126,'Drop Down Menü'!A17:B19,2,0)</f>
        <v>0</v>
      </c>
    </row>
    <row r="127" spans="2:10" x14ac:dyDescent="0.25">
      <c r="B127" s="10"/>
      <c r="C127" s="12"/>
      <c r="D127" s="8"/>
      <c r="E127" s="11"/>
    </row>
    <row r="128" spans="2:10" x14ac:dyDescent="0.25">
      <c r="B128" s="114"/>
      <c r="C128" s="13" t="s">
        <v>215</v>
      </c>
      <c r="D128" s="8"/>
      <c r="E128" s="11"/>
    </row>
    <row r="129" spans="2:10" x14ac:dyDescent="0.25">
      <c r="B129" s="10"/>
      <c r="C129" s="13" t="s">
        <v>190</v>
      </c>
      <c r="D129" s="8"/>
      <c r="E129" s="11"/>
    </row>
    <row r="130" spans="2:10" x14ac:dyDescent="0.25">
      <c r="B130" s="10"/>
      <c r="C130" s="86" t="s">
        <v>203</v>
      </c>
      <c r="D130" s="8"/>
      <c r="E130" s="11"/>
      <c r="J130" s="128">
        <f>VLOOKUP(C130,'Drop Down Menü'!A17:B19,2,0)</f>
        <v>0</v>
      </c>
    </row>
    <row r="131" spans="2:10" ht="15.75" customHeight="1" x14ac:dyDescent="0.25">
      <c r="B131" s="10"/>
      <c r="C131" s="39"/>
      <c r="D131" s="14"/>
      <c r="E131" s="11"/>
    </row>
    <row r="132" spans="2:10" ht="15.75" thickBot="1" x14ac:dyDescent="0.3">
      <c r="B132" s="15"/>
      <c r="C132" s="16"/>
      <c r="D132" s="16"/>
      <c r="E132" s="17"/>
    </row>
    <row r="134" spans="2:10" ht="18.75" x14ac:dyDescent="0.3">
      <c r="C134" s="47" t="s">
        <v>216</v>
      </c>
    </row>
    <row r="135" spans="2:10" ht="18.75" hidden="1" x14ac:dyDescent="0.3">
      <c r="C135" s="47"/>
      <c r="H135" s="70"/>
    </row>
    <row r="136" spans="2:10" hidden="1" x14ac:dyDescent="0.25">
      <c r="C136" s="40" t="s">
        <v>178</v>
      </c>
      <c r="F136" s="40"/>
      <c r="G136" s="115" t="s">
        <v>148</v>
      </c>
      <c r="H136" s="116" t="s">
        <v>149</v>
      </c>
      <c r="I136" s="115" t="s">
        <v>150</v>
      </c>
    </row>
    <row r="137" spans="2:10" hidden="1" x14ac:dyDescent="0.25">
      <c r="C137" s="4" t="s">
        <v>217</v>
      </c>
      <c r="G137" s="31">
        <f>IF(D30="ja",32,0)</f>
        <v>0</v>
      </c>
      <c r="H137" s="117">
        <f>IF(D30="JA", J33+J41+J46,0)</f>
        <v>0</v>
      </c>
      <c r="I137" s="118">
        <f>IF(G137,H137/G137,0)</f>
        <v>0</v>
      </c>
    </row>
    <row r="138" spans="2:10" hidden="1" x14ac:dyDescent="0.25">
      <c r="C138" s="4" t="s">
        <v>200</v>
      </c>
      <c r="G138" s="31">
        <f>IF(D52="ja",32,0)</f>
        <v>0</v>
      </c>
      <c r="H138" s="117">
        <f>IF(D52="JA",J55+J63+J66,0)</f>
        <v>0</v>
      </c>
      <c r="I138" s="118">
        <f>IF(G138,H138/G138,0)</f>
        <v>0</v>
      </c>
    </row>
    <row r="139" spans="2:10" hidden="1" x14ac:dyDescent="0.25">
      <c r="C139" s="4" t="s">
        <v>202</v>
      </c>
      <c r="G139" s="31">
        <v>32</v>
      </c>
      <c r="H139" s="117">
        <f>J73+J81+J84</f>
        <v>0</v>
      </c>
      <c r="I139" s="118">
        <f>H139/G139</f>
        <v>0</v>
      </c>
    </row>
    <row r="140" spans="2:10" hidden="1" x14ac:dyDescent="0.25">
      <c r="C140" s="4" t="s">
        <v>218</v>
      </c>
      <c r="G140" s="31">
        <v>55</v>
      </c>
      <c r="H140" s="117">
        <f>SUM(J20:J24)</f>
        <v>0</v>
      </c>
      <c r="I140" s="118">
        <f t="shared" ref="I140:I143" si="0">H140/G140</f>
        <v>0</v>
      </c>
    </row>
    <row r="141" spans="2:10" s="119" customFormat="1" hidden="1" x14ac:dyDescent="0.25">
      <c r="C141" s="119" t="s">
        <v>219</v>
      </c>
      <c r="G141" s="120">
        <v>64</v>
      </c>
      <c r="H141" s="124">
        <f>J95+J98+J101+J106+J109+J112</f>
        <v>0</v>
      </c>
      <c r="I141" s="125">
        <f t="shared" si="0"/>
        <v>0</v>
      </c>
    </row>
    <row r="142" spans="2:10" hidden="1" x14ac:dyDescent="0.25">
      <c r="C142" t="s">
        <v>208</v>
      </c>
      <c r="G142" s="31">
        <f>IF(D117="ja",45,0)</f>
        <v>0</v>
      </c>
      <c r="H142" s="117">
        <f>IF(D117="JA",J121+J126+J130,0)</f>
        <v>0</v>
      </c>
      <c r="I142" s="118">
        <f>IF(G142,H142/G142,0)</f>
        <v>0</v>
      </c>
    </row>
    <row r="143" spans="2:10" hidden="1" x14ac:dyDescent="0.25">
      <c r="C143" s="40" t="s">
        <v>220</v>
      </c>
      <c r="D143" s="40"/>
      <c r="E143" s="40"/>
      <c r="F143" s="115"/>
      <c r="G143" s="115">
        <f>SUM(G137:G142)</f>
        <v>151</v>
      </c>
      <c r="H143" s="115">
        <f>SUM(H137:H142)</f>
        <v>0</v>
      </c>
      <c r="I143" s="118">
        <f t="shared" si="0"/>
        <v>0</v>
      </c>
    </row>
    <row r="144" spans="2:10" hidden="1" x14ac:dyDescent="0.25">
      <c r="C144" s="40"/>
      <c r="D144" s="40"/>
      <c r="E144" s="40"/>
      <c r="F144" s="40"/>
      <c r="G144" s="115"/>
      <c r="H144" s="115"/>
      <c r="I144" s="31"/>
    </row>
    <row r="145" spans="6:14" hidden="1" x14ac:dyDescent="0.25">
      <c r="H145" s="98"/>
    </row>
    <row r="146" spans="6:14" hidden="1" x14ac:dyDescent="0.25"/>
    <row r="147" spans="6:14" hidden="1" x14ac:dyDescent="0.25"/>
    <row r="150" spans="6:14" x14ac:dyDescent="0.25">
      <c r="F150" s="112"/>
    </row>
    <row r="151" spans="6:14" x14ac:dyDescent="0.25">
      <c r="H151" s="112"/>
    </row>
    <row r="152" spans="6:14" x14ac:dyDescent="0.25">
      <c r="H152" s="112"/>
    </row>
    <row r="154" spans="6:14" x14ac:dyDescent="0.25">
      <c r="H154" s="112"/>
    </row>
    <row r="159" spans="6:14" x14ac:dyDescent="0.25">
      <c r="J159" s="318"/>
      <c r="K159" s="318"/>
      <c r="L159" s="318"/>
      <c r="M159" s="318"/>
      <c r="N159" s="318"/>
    </row>
    <row r="167" spans="3:3" x14ac:dyDescent="0.25">
      <c r="C167" s="4" t="s">
        <v>151</v>
      </c>
    </row>
    <row r="171" spans="3:3" ht="15.75" customHeight="1" x14ac:dyDescent="0.25"/>
  </sheetData>
  <sheetProtection algorithmName="SHA-512" hashValue="bLufkEZMVSNPr0j0Pn9s8kiQiGxlq85DLFXK183LXgq0gCOzScadEigfQK/kUPt8NeEE1yBx22BJouBKsmptoA==" saltValue="kO7d7GY459iB9mtxT43CzQ==" spinCount="100000" sheet="1" objects="1" scenarios="1"/>
  <protectedRanges>
    <protectedRange sqref="D30 D52 D70 D90 D117" name="Bereich2"/>
    <protectedRange sqref="C9:D9" name="Bereich1"/>
  </protectedRanges>
  <mergeCells count="19">
    <mergeCell ref="C25:D25"/>
    <mergeCell ref="C18:D18"/>
    <mergeCell ref="C9:D9"/>
    <mergeCell ref="J159:N159"/>
    <mergeCell ref="C118:D118"/>
    <mergeCell ref="C11:D11"/>
    <mergeCell ref="C13:D13"/>
    <mergeCell ref="C4:D5"/>
    <mergeCell ref="C7:D7"/>
    <mergeCell ref="C37:C38"/>
    <mergeCell ref="C59:C60"/>
    <mergeCell ref="C77:C78"/>
    <mergeCell ref="C15:D15"/>
    <mergeCell ref="C19:D19"/>
    <mergeCell ref="C21:D21"/>
    <mergeCell ref="C20:D20"/>
    <mergeCell ref="C22:D22"/>
    <mergeCell ref="C23:D23"/>
    <mergeCell ref="C24:D24"/>
  </mergeCells>
  <dataValidations count="2">
    <dataValidation type="list" allowBlank="1" showInputMessage="1" showErrorMessage="1" sqref="D30 D52 D70 D90 D117" xr:uid="{6C19D94C-14D3-4830-B32D-EA58CEFAB772}">
      <formula1>"Ja,Nein"</formula1>
    </dataValidation>
    <dataValidation type="list" allowBlank="1" showInputMessage="1" showErrorMessage="1" sqref="I82:I83 I104:I106 I114:I115 I32:I34 I44:I45 I64:I65 I94:I95 I72:I74 I67:I69 I54:I56 I125:I132" xr:uid="{4CAADE9F-D594-457F-823C-F9BD1A5D1BF2}"/>
  </dataValidations>
  <pageMargins left="0.7" right="0.7" top="0.75" bottom="0.75" header="0.3" footer="0.3"/>
  <pageSetup paperSize="9" orientation="portrait" r:id="rId1"/>
  <headerFooter>
    <oddFooter>&amp;C_x000D_&amp;1#&amp;"Calibri"&amp;10&amp;KFF0000 Confidential</oddFooter>
  </headerFooter>
  <customProperties>
    <customPr name="_pios_id" r:id="rId2"/>
    <customPr name="IbpWorksheetKeyString_GUID" r:id="rId3"/>
  </customProperties>
  <drawing r:id="rId4"/>
  <extLst>
    <ext xmlns:x14="http://schemas.microsoft.com/office/spreadsheetml/2009/9/main" uri="{CCE6A557-97BC-4b89-ADB6-D9C93CAAB3DF}">
      <x14:dataValidations xmlns:xm="http://schemas.microsoft.com/office/excel/2006/main" count="9">
        <x14:dataValidation type="list" allowBlank="1" showInputMessage="1" showErrorMessage="1" xr:uid="{5AD82A4A-7039-4D28-A055-032127889F25}">
          <x14:formula1>
            <xm:f>'Drop Down Menü'!$A$17:$A$19</xm:f>
          </x14:formula1>
          <xm:sqref>C130 C55 C73 C95 C106 C126 C33</xm:sqref>
        </x14:dataValidation>
        <x14:dataValidation type="list" allowBlank="1" showInputMessage="1" showErrorMessage="1" xr:uid="{AAA38E22-D960-46A4-B573-EEA38730D32E}">
          <x14:formula1>
            <xm:f>'Drop Down Menü'!$A$2:$A$5</xm:f>
          </x14:formula1>
          <xm:sqref>C109 C63 C81 C98 C41</xm:sqref>
        </x14:dataValidation>
        <x14:dataValidation type="list" allowBlank="1" showInputMessage="1" showErrorMessage="1" xr:uid="{415DD9D0-4F3D-4C23-8BD0-13B4D35EB2F3}">
          <x14:formula1>
            <xm:f>'Drop Down Menü'!$A$8:$A$9</xm:f>
          </x14:formula1>
          <xm:sqref>C112 C66 C84 C101 C46</xm:sqref>
        </x14:dataValidation>
        <x14:dataValidation type="list" allowBlank="1" showInputMessage="1" showErrorMessage="1" xr:uid="{2683B6B0-E511-4666-ACD0-CCD5845315E0}">
          <x14:formula1>
            <xm:f>'Drop Down Menü'!$A$233:$A$234</xm:f>
          </x14:formula1>
          <xm:sqref>C24</xm:sqref>
        </x14:dataValidation>
        <x14:dataValidation type="list" allowBlank="1" showInputMessage="1" showErrorMessage="1" xr:uid="{EA8AF1FA-EFD6-4083-8899-51AFBACC08CF}">
          <x14:formula1>
            <xm:f>'Drop Down Menü'!$A$229:$A$230</xm:f>
          </x14:formula1>
          <xm:sqref>C23</xm:sqref>
        </x14:dataValidation>
        <x14:dataValidation type="list" allowBlank="1" showInputMessage="1" showErrorMessage="1" xr:uid="{3D529FDD-ABCB-48DE-B976-3079425E9977}">
          <x14:formula1>
            <xm:f>'Drop Down Menü'!$A$225:$A$226</xm:f>
          </x14:formula1>
          <xm:sqref>C22</xm:sqref>
        </x14:dataValidation>
        <x14:dataValidation type="list" allowBlank="1" showInputMessage="1" showErrorMessage="1" xr:uid="{86F9E5BB-F984-443A-9CB5-7FF35B021007}">
          <x14:formula1>
            <xm:f>'Drop Down Menü'!$A$221:$A$222</xm:f>
          </x14:formula1>
          <xm:sqref>C20:D20</xm:sqref>
        </x14:dataValidation>
        <x14:dataValidation type="list" allowBlank="1" showInputMessage="1" showErrorMessage="1" xr:uid="{EF07B13F-4825-4D7E-B9B8-D83E9C280435}">
          <x14:formula1>
            <xm:f>'Drop Down Menü'!$A$217:$A$218</xm:f>
          </x14:formula1>
          <xm:sqref>C21:D21</xm:sqref>
        </x14:dataValidation>
        <x14:dataValidation type="list" allowBlank="1" showInputMessage="1" showErrorMessage="1" xr:uid="{DC0BF9B4-D75C-455A-B458-009B21146AD4}">
          <x14:formula1>
            <xm:f>'Drop Down Menü'!$A$22:$A$23</xm:f>
          </x14:formula1>
          <xm:sqref>C121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2665C-E233-4963-BFF9-954198426CAC}">
  <sheetPr codeName="Tabelle8"/>
  <dimension ref="A2:J172"/>
  <sheetViews>
    <sheetView showGridLines="0" zoomScaleNormal="100" workbookViewId="0">
      <selection activeCell="C3" sqref="C3:D6"/>
    </sheetView>
  </sheetViews>
  <sheetFormatPr baseColWidth="10" defaultColWidth="11.5703125" defaultRowHeight="15" x14ac:dyDescent="0.25"/>
  <cols>
    <col min="1" max="1" width="9.5703125" style="4" customWidth="1"/>
    <col min="2" max="2" width="2.7109375" style="4" customWidth="1"/>
    <col min="3" max="3" width="81.42578125" style="4" customWidth="1"/>
    <col min="4" max="4" width="32.42578125" style="4" customWidth="1"/>
    <col min="5" max="5" width="7.42578125" style="4" customWidth="1"/>
    <col min="6" max="6" width="11.5703125" style="4"/>
    <col min="7" max="7" width="28.5703125" style="4" customWidth="1"/>
    <col min="8" max="9" width="11.5703125" style="4"/>
    <col min="10" max="10" width="11.5703125" style="4" hidden="1" customWidth="1"/>
    <col min="11" max="16384" width="11.5703125" style="4"/>
  </cols>
  <sheetData>
    <row r="2" spans="1:6" ht="14.65" customHeight="1" thickBot="1" x14ac:dyDescent="0.3">
      <c r="B2" s="16"/>
      <c r="C2" s="16"/>
      <c r="D2" s="256"/>
      <c r="E2" s="256"/>
      <c r="F2" s="49"/>
    </row>
    <row r="3" spans="1:6" ht="14.65" customHeight="1" x14ac:dyDescent="0.25">
      <c r="A3" s="72"/>
      <c r="B3" s="10"/>
      <c r="C3" s="309" t="s">
        <v>79</v>
      </c>
      <c r="D3" s="309"/>
      <c r="E3" s="55"/>
      <c r="F3" s="49"/>
    </row>
    <row r="4" spans="1:6" ht="14.65" customHeight="1" x14ac:dyDescent="0.25">
      <c r="B4" s="10"/>
      <c r="C4" s="309"/>
      <c r="D4" s="309"/>
      <c r="E4" s="55"/>
      <c r="F4" s="49"/>
    </row>
    <row r="5" spans="1:6" ht="14.65" customHeight="1" x14ac:dyDescent="0.25">
      <c r="B5" s="10"/>
      <c r="C5" s="309"/>
      <c r="D5" s="309"/>
      <c r="E5" s="55"/>
      <c r="F5" s="49"/>
    </row>
    <row r="6" spans="1:6" ht="14.65" customHeight="1" x14ac:dyDescent="0.25">
      <c r="B6" s="10"/>
      <c r="C6" s="309"/>
      <c r="D6" s="309"/>
      <c r="E6" s="11"/>
    </row>
    <row r="7" spans="1:6" ht="57" customHeight="1" x14ac:dyDescent="0.25">
      <c r="B7" s="10"/>
      <c r="C7" s="310" t="s">
        <v>361</v>
      </c>
      <c r="D7" s="310"/>
      <c r="E7" s="11"/>
    </row>
    <row r="8" spans="1:6" ht="28.35" customHeight="1" x14ac:dyDescent="0.25">
      <c r="B8" s="10"/>
      <c r="C8" s="334" t="s">
        <v>362</v>
      </c>
      <c r="D8" s="335"/>
      <c r="E8" s="11"/>
    </row>
    <row r="9" spans="1:6" ht="16.350000000000001" customHeight="1" x14ac:dyDescent="0.4">
      <c r="B9" s="10"/>
      <c r="C9" s="71"/>
      <c r="E9" s="11"/>
    </row>
    <row r="10" spans="1:6" ht="43.35" customHeight="1" x14ac:dyDescent="0.25">
      <c r="B10" s="10"/>
      <c r="C10" s="320" t="s">
        <v>183</v>
      </c>
      <c r="D10" s="321"/>
      <c r="E10" s="11"/>
    </row>
    <row r="11" spans="1:6" x14ac:dyDescent="0.25">
      <c r="B11" s="10"/>
      <c r="C11" s="62"/>
      <c r="E11" s="11"/>
      <c r="F11" s="10"/>
    </row>
    <row r="12" spans="1:6" ht="26.1" customHeight="1" x14ac:dyDescent="0.25">
      <c r="B12" s="10"/>
      <c r="C12" s="336" t="s">
        <v>363</v>
      </c>
      <c r="D12" s="337"/>
      <c r="E12" s="11"/>
    </row>
    <row r="13" spans="1:6" x14ac:dyDescent="0.25">
      <c r="B13" s="10"/>
      <c r="C13" s="62"/>
      <c r="E13" s="11"/>
    </row>
    <row r="14" spans="1:6" x14ac:dyDescent="0.25">
      <c r="A14" s="11"/>
      <c r="C14" s="326"/>
      <c r="D14" s="327"/>
      <c r="E14" s="11"/>
    </row>
    <row r="15" spans="1:6" ht="21" x14ac:dyDescent="0.25">
      <c r="A15" s="11"/>
      <c r="C15" s="136" t="s">
        <v>185</v>
      </c>
      <c r="D15" s="132"/>
      <c r="E15" s="11"/>
    </row>
    <row r="16" spans="1:6" x14ac:dyDescent="0.25">
      <c r="A16" s="11"/>
      <c r="C16" s="12"/>
      <c r="D16" s="8"/>
      <c r="E16" s="11"/>
    </row>
    <row r="17" spans="1:10" ht="28.9" customHeight="1" x14ac:dyDescent="0.25">
      <c r="A17" s="11"/>
      <c r="C17" s="332" t="s">
        <v>364</v>
      </c>
      <c r="D17" s="333"/>
      <c r="E17" s="11"/>
    </row>
    <row r="18" spans="1:10" x14ac:dyDescent="0.25">
      <c r="A18" s="11"/>
      <c r="C18" s="328"/>
      <c r="D18" s="329"/>
      <c r="E18" s="11"/>
    </row>
    <row r="19" spans="1:10" x14ac:dyDescent="0.25">
      <c r="A19" s="11"/>
      <c r="C19" s="316" t="s">
        <v>119</v>
      </c>
      <c r="D19" s="317"/>
      <c r="E19" s="11"/>
      <c r="J19" s="128">
        <f>VLOOKUP(C19,'Drop Down Menü'!A221:B222,2,0)</f>
        <v>0</v>
      </c>
    </row>
    <row r="20" spans="1:10" x14ac:dyDescent="0.25">
      <c r="A20" s="11"/>
      <c r="C20" s="316" t="s">
        <v>187</v>
      </c>
      <c r="D20" s="317"/>
      <c r="E20" s="11"/>
      <c r="J20" s="128">
        <f>VLOOKUP(C20,'Drop Down Menü'!A217:B218,2,0)</f>
        <v>0</v>
      </c>
    </row>
    <row r="21" spans="1:10" x14ac:dyDescent="0.25">
      <c r="A21" s="11"/>
      <c r="C21" s="316" t="s">
        <v>283</v>
      </c>
      <c r="D21" s="317"/>
      <c r="E21" s="11"/>
      <c r="J21" s="128">
        <f>VLOOKUP(C21,'Drop Down Menü'!A225:B226,2,0)</f>
        <v>0</v>
      </c>
    </row>
    <row r="22" spans="1:10" x14ac:dyDescent="0.25">
      <c r="A22" s="11"/>
      <c r="C22" s="316" t="s">
        <v>284</v>
      </c>
      <c r="D22" s="317"/>
      <c r="E22" s="11"/>
      <c r="J22" s="128">
        <f>VLOOKUP(C22,'Drop Down Menü'!A229:B230,2,0)</f>
        <v>0</v>
      </c>
    </row>
    <row r="23" spans="1:10" x14ac:dyDescent="0.25">
      <c r="A23" s="11"/>
      <c r="C23" s="316" t="s">
        <v>285</v>
      </c>
      <c r="D23" s="317"/>
      <c r="E23" s="11"/>
      <c r="J23" s="128">
        <f>VLOOKUP(C23,'Drop Down Menü'!A233:B234,2,0)</f>
        <v>0</v>
      </c>
    </row>
    <row r="24" spans="1:10" x14ac:dyDescent="0.25">
      <c r="A24" s="11"/>
      <c r="C24" s="330"/>
      <c r="D24" s="331"/>
      <c r="E24" s="11"/>
    </row>
    <row r="25" spans="1:10" ht="21" x14ac:dyDescent="0.25">
      <c r="A25" s="11"/>
      <c r="C25" s="64" t="s">
        <v>188</v>
      </c>
      <c r="E25" s="11"/>
    </row>
    <row r="26" spans="1:10" ht="15.6" customHeight="1" x14ac:dyDescent="0.35">
      <c r="A26" s="11"/>
      <c r="C26" s="65"/>
      <c r="D26" s="37"/>
      <c r="E26" s="11"/>
    </row>
    <row r="27" spans="1:10" ht="21" x14ac:dyDescent="0.35">
      <c r="A27" s="11"/>
      <c r="B27" s="8"/>
      <c r="C27" s="66" t="s">
        <v>365</v>
      </c>
      <c r="D27" s="8"/>
      <c r="E27" s="11"/>
    </row>
    <row r="28" spans="1:10" x14ac:dyDescent="0.25">
      <c r="A28" s="11"/>
      <c r="B28" s="8"/>
      <c r="C28" s="137" t="s">
        <v>366</v>
      </c>
      <c r="D28" s="8"/>
      <c r="E28" s="11"/>
    </row>
    <row r="29" spans="1:10" ht="29.1" customHeight="1" x14ac:dyDescent="0.25">
      <c r="A29" s="11"/>
      <c r="B29" s="8"/>
      <c r="C29" s="138" t="s">
        <v>367</v>
      </c>
      <c r="D29" s="8"/>
      <c r="E29" s="11"/>
    </row>
    <row r="30" spans="1:10" x14ac:dyDescent="0.25">
      <c r="A30" s="11"/>
      <c r="B30" s="8"/>
      <c r="C30" s="137" t="s">
        <v>368</v>
      </c>
      <c r="D30" s="8"/>
      <c r="E30" s="11"/>
    </row>
    <row r="31" spans="1:10" ht="32.1" customHeight="1" x14ac:dyDescent="0.25">
      <c r="A31" s="11"/>
      <c r="B31" s="8"/>
      <c r="C31" s="138" t="s">
        <v>369</v>
      </c>
      <c r="D31" s="8"/>
      <c r="E31" s="11"/>
    </row>
    <row r="32" spans="1:10" x14ac:dyDescent="0.25">
      <c r="A32" s="11"/>
      <c r="B32" s="8"/>
      <c r="C32" s="7" t="s">
        <v>370</v>
      </c>
      <c r="D32" s="52"/>
      <c r="E32" s="11"/>
    </row>
    <row r="33" spans="1:10" ht="32.65" customHeight="1" x14ac:dyDescent="0.25">
      <c r="A33" s="11"/>
      <c r="B33" s="8"/>
      <c r="C33" s="139" t="s">
        <v>371</v>
      </c>
      <c r="D33" s="8"/>
      <c r="E33" s="11"/>
    </row>
    <row r="34" spans="1:10" x14ac:dyDescent="0.25">
      <c r="A34" s="11"/>
      <c r="B34" s="8"/>
      <c r="C34" s="137" t="s">
        <v>372</v>
      </c>
      <c r="D34" s="8"/>
      <c r="E34" s="11"/>
    </row>
    <row r="35" spans="1:10" ht="30.6" customHeight="1" x14ac:dyDescent="0.25">
      <c r="A35" s="11"/>
      <c r="B35" s="8"/>
      <c r="C35" s="138" t="s">
        <v>369</v>
      </c>
      <c r="D35" s="8"/>
      <c r="E35" s="11"/>
    </row>
    <row r="36" spans="1:10" x14ac:dyDescent="0.25">
      <c r="A36" s="11"/>
      <c r="B36" s="8"/>
      <c r="C36" s="137" t="s">
        <v>373</v>
      </c>
      <c r="D36" s="8"/>
      <c r="E36" s="11"/>
    </row>
    <row r="37" spans="1:10" ht="29.65" customHeight="1" x14ac:dyDescent="0.25">
      <c r="A37" s="11"/>
      <c r="C37" s="138" t="s">
        <v>369</v>
      </c>
      <c r="D37" s="8"/>
      <c r="E37" s="11"/>
    </row>
    <row r="38" spans="1:10" x14ac:dyDescent="0.25">
      <c r="A38" s="11"/>
      <c r="C38" s="12"/>
      <c r="D38" s="8"/>
      <c r="E38" s="11"/>
    </row>
    <row r="39" spans="1:10" x14ac:dyDescent="0.25">
      <c r="A39" s="11"/>
      <c r="B39" s="85"/>
      <c r="C39" s="338" t="s">
        <v>374</v>
      </c>
      <c r="D39" s="339"/>
      <c r="E39" s="11"/>
    </row>
    <row r="40" spans="1:10" x14ac:dyDescent="0.25">
      <c r="A40" s="11"/>
      <c r="B40" s="10"/>
      <c r="C40" s="12" t="s">
        <v>375</v>
      </c>
      <c r="D40" s="168"/>
      <c r="E40" s="11"/>
    </row>
    <row r="41" spans="1:10" x14ac:dyDescent="0.25">
      <c r="A41" s="11"/>
      <c r="B41" s="10"/>
      <c r="C41" s="39" t="s">
        <v>376</v>
      </c>
      <c r="D41" s="14"/>
      <c r="E41" s="11"/>
    </row>
    <row r="42" spans="1:10" x14ac:dyDescent="0.25">
      <c r="A42" s="11"/>
      <c r="D42" s="37"/>
      <c r="E42" s="11"/>
    </row>
    <row r="43" spans="1:10" ht="18.75" x14ac:dyDescent="0.3">
      <c r="A43" s="11"/>
      <c r="C43" s="67" t="s">
        <v>377</v>
      </c>
      <c r="D43" s="8"/>
      <c r="E43" s="11"/>
    </row>
    <row r="44" spans="1:10" ht="14.65" customHeight="1" x14ac:dyDescent="0.25">
      <c r="A44" s="11"/>
      <c r="C44" s="230" t="s">
        <v>378</v>
      </c>
      <c r="D44" s="8"/>
      <c r="E44" s="11"/>
    </row>
    <row r="45" spans="1:10" ht="15.6" customHeight="1" x14ac:dyDescent="0.25">
      <c r="A45" s="11"/>
      <c r="B45" s="85"/>
      <c r="D45" s="8"/>
      <c r="E45" s="60"/>
    </row>
    <row r="46" spans="1:10" x14ac:dyDescent="0.25">
      <c r="A46" s="11"/>
      <c r="C46" s="13" t="s">
        <v>379</v>
      </c>
      <c r="D46" s="8"/>
      <c r="E46" s="60"/>
    </row>
    <row r="47" spans="1:10" x14ac:dyDescent="0.25">
      <c r="A47" s="11"/>
      <c r="C47" s="86" t="s">
        <v>243</v>
      </c>
      <c r="D47" s="8"/>
      <c r="E47" s="60"/>
      <c r="J47" s="128">
        <f>VLOOKUP(C47,'Drop Down Menü'!A40:B41,2,0)</f>
        <v>0</v>
      </c>
    </row>
    <row r="48" spans="1:10" x14ac:dyDescent="0.25">
      <c r="A48" s="11"/>
      <c r="C48" s="12"/>
      <c r="D48" s="8"/>
      <c r="E48" s="60"/>
    </row>
    <row r="49" spans="1:10" x14ac:dyDescent="0.25">
      <c r="A49" s="11"/>
      <c r="C49" s="13" t="s">
        <v>380</v>
      </c>
      <c r="D49" s="8"/>
      <c r="E49" s="60"/>
    </row>
    <row r="50" spans="1:10" x14ac:dyDescent="0.25">
      <c r="A50" s="11"/>
      <c r="C50" s="86" t="s">
        <v>233</v>
      </c>
      <c r="D50" s="8"/>
      <c r="E50" s="60"/>
      <c r="J50" s="128">
        <f>VLOOKUP(C50,'Drop Down Menü'!A26:B29,2,0)</f>
        <v>0</v>
      </c>
    </row>
    <row r="51" spans="1:10" x14ac:dyDescent="0.25">
      <c r="A51" s="11"/>
      <c r="C51" s="12"/>
      <c r="D51" s="8"/>
      <c r="E51" s="60"/>
    </row>
    <row r="52" spans="1:10" x14ac:dyDescent="0.25">
      <c r="A52" s="11"/>
      <c r="C52" s="13" t="s">
        <v>381</v>
      </c>
      <c r="D52" s="8"/>
      <c r="E52" s="60"/>
    </row>
    <row r="53" spans="1:10" x14ac:dyDescent="0.25">
      <c r="A53" s="11"/>
      <c r="C53" s="86" t="s">
        <v>241</v>
      </c>
      <c r="D53" s="8"/>
      <c r="E53" s="60"/>
      <c r="J53" s="128">
        <f>VLOOKUP(C53,'Drop Down Menü'!A36:B37,2,0)</f>
        <v>0</v>
      </c>
    </row>
    <row r="54" spans="1:10" x14ac:dyDescent="0.25">
      <c r="A54" s="11"/>
      <c r="C54" s="12"/>
      <c r="D54" s="8"/>
      <c r="E54" s="60"/>
    </row>
    <row r="55" spans="1:10" x14ac:dyDescent="0.25">
      <c r="A55" s="11"/>
      <c r="C55" s="13" t="s">
        <v>382</v>
      </c>
      <c r="D55" s="8"/>
      <c r="E55" s="60"/>
    </row>
    <row r="56" spans="1:10" x14ac:dyDescent="0.25">
      <c r="A56" s="11"/>
      <c r="C56" s="86" t="s">
        <v>249</v>
      </c>
      <c r="D56" s="8"/>
      <c r="E56" s="60"/>
      <c r="J56" s="128">
        <f>VLOOKUP(C56,'Drop Down Menü'!A48:B51,2,0)</f>
        <v>0</v>
      </c>
    </row>
    <row r="57" spans="1:10" x14ac:dyDescent="0.25">
      <c r="A57" s="11"/>
      <c r="C57" s="12"/>
      <c r="D57" s="8"/>
      <c r="E57" s="60"/>
    </row>
    <row r="58" spans="1:10" x14ac:dyDescent="0.25">
      <c r="A58" s="11"/>
      <c r="C58" s="13" t="s">
        <v>383</v>
      </c>
      <c r="D58" s="8"/>
      <c r="E58" s="60"/>
    </row>
    <row r="59" spans="1:10" x14ac:dyDescent="0.25">
      <c r="A59" s="11"/>
      <c r="C59" s="86" t="s">
        <v>246</v>
      </c>
      <c r="D59" s="8"/>
      <c r="E59" s="11"/>
      <c r="J59" s="128">
        <f>VLOOKUP(C59,'Drop Down Menü'!A44:B45,2,0)</f>
        <v>0</v>
      </c>
    </row>
    <row r="60" spans="1:10" x14ac:dyDescent="0.25">
      <c r="A60" s="11"/>
      <c r="C60" s="12"/>
      <c r="D60" s="8"/>
      <c r="E60" s="11"/>
    </row>
    <row r="61" spans="1:10" x14ac:dyDescent="0.25">
      <c r="A61" s="11"/>
      <c r="C61" s="13" t="s">
        <v>384</v>
      </c>
      <c r="D61" s="8"/>
      <c r="E61" s="11"/>
    </row>
    <row r="62" spans="1:10" x14ac:dyDescent="0.25">
      <c r="A62" s="11"/>
      <c r="C62" s="87" t="s">
        <v>254</v>
      </c>
      <c r="D62" s="14"/>
      <c r="E62" s="11"/>
      <c r="J62" s="128">
        <f>VLOOKUP(C62,'Drop Down Menü'!A54:B57,2,0)</f>
        <v>0</v>
      </c>
    </row>
    <row r="63" spans="1:10" x14ac:dyDescent="0.25">
      <c r="A63" s="11"/>
      <c r="C63" s="37"/>
      <c r="D63" s="37"/>
      <c r="E63" s="11"/>
    </row>
    <row r="64" spans="1:10" ht="18.75" x14ac:dyDescent="0.3">
      <c r="A64" s="11"/>
      <c r="C64" s="67" t="s">
        <v>385</v>
      </c>
      <c r="D64" s="8"/>
      <c r="E64" s="11"/>
    </row>
    <row r="65" spans="1:10" ht="15.75" x14ac:dyDescent="0.25">
      <c r="A65" s="11"/>
      <c r="C65" s="230" t="s">
        <v>386</v>
      </c>
      <c r="D65" s="8"/>
      <c r="E65" s="11"/>
    </row>
    <row r="66" spans="1:10" ht="16.350000000000001" customHeight="1" x14ac:dyDescent="0.3">
      <c r="A66" s="11"/>
      <c r="C66" s="68"/>
      <c r="D66" s="8"/>
      <c r="E66" s="11"/>
    </row>
    <row r="67" spans="1:10" x14ac:dyDescent="0.25">
      <c r="A67" s="11"/>
      <c r="C67" s="13" t="s">
        <v>387</v>
      </c>
      <c r="D67" s="8"/>
      <c r="E67" s="11"/>
    </row>
    <row r="68" spans="1:10" x14ac:dyDescent="0.25">
      <c r="A68" s="11"/>
      <c r="C68" s="86" t="s">
        <v>243</v>
      </c>
      <c r="D68" s="8"/>
      <c r="E68" s="11"/>
      <c r="J68" s="128">
        <f>VLOOKUP(C68,'Drop Down Menü'!A40:B41,2,0)</f>
        <v>0</v>
      </c>
    </row>
    <row r="69" spans="1:10" x14ac:dyDescent="0.25">
      <c r="A69" s="11"/>
      <c r="C69" s="12"/>
      <c r="D69" s="8"/>
      <c r="E69" s="11"/>
    </row>
    <row r="70" spans="1:10" x14ac:dyDescent="0.25">
      <c r="A70" s="11"/>
      <c r="C70" s="13" t="s">
        <v>388</v>
      </c>
      <c r="D70" s="8"/>
      <c r="E70" s="11"/>
    </row>
    <row r="71" spans="1:10" x14ac:dyDescent="0.25">
      <c r="A71" s="11"/>
      <c r="C71" s="86" t="s">
        <v>233</v>
      </c>
      <c r="D71" s="8"/>
      <c r="E71" s="11"/>
      <c r="J71" s="128">
        <f>VLOOKUP(C71,'Drop Down Menü'!A26:B29,2,0)</f>
        <v>0</v>
      </c>
    </row>
    <row r="72" spans="1:10" x14ac:dyDescent="0.25">
      <c r="A72" s="11"/>
      <c r="C72" s="12"/>
      <c r="D72" s="8"/>
      <c r="E72" s="11"/>
    </row>
    <row r="73" spans="1:10" x14ac:dyDescent="0.25">
      <c r="A73" s="11"/>
      <c r="C73" s="13" t="s">
        <v>389</v>
      </c>
      <c r="D73" s="8"/>
      <c r="E73" s="11"/>
    </row>
    <row r="74" spans="1:10" x14ac:dyDescent="0.25">
      <c r="A74" s="11"/>
      <c r="C74" s="86" t="s">
        <v>241</v>
      </c>
      <c r="D74" s="8"/>
      <c r="E74" s="11"/>
      <c r="J74" s="128">
        <f>VLOOKUP(C74,'Drop Down Menü'!A36:B37,2,0)</f>
        <v>0</v>
      </c>
    </row>
    <row r="75" spans="1:10" x14ac:dyDescent="0.25">
      <c r="A75" s="11"/>
      <c r="C75" s="12"/>
      <c r="D75" s="8"/>
      <c r="E75" s="11"/>
    </row>
    <row r="76" spans="1:10" x14ac:dyDescent="0.25">
      <c r="A76" s="11"/>
      <c r="C76" s="13" t="s">
        <v>390</v>
      </c>
      <c r="D76" s="8"/>
      <c r="E76" s="11"/>
    </row>
    <row r="77" spans="1:10" x14ac:dyDescent="0.25">
      <c r="A77" s="11"/>
      <c r="C77" s="86" t="s">
        <v>249</v>
      </c>
      <c r="D77" s="8"/>
      <c r="E77" s="11"/>
      <c r="J77" s="128">
        <f>VLOOKUP(C77,'Drop Down Menü'!A48:B51,2,0)</f>
        <v>0</v>
      </c>
    </row>
    <row r="78" spans="1:10" x14ac:dyDescent="0.25">
      <c r="A78" s="11"/>
      <c r="C78" s="12"/>
      <c r="D78" s="8"/>
      <c r="E78" s="11"/>
    </row>
    <row r="79" spans="1:10" x14ac:dyDescent="0.25">
      <c r="A79" s="11"/>
      <c r="C79" s="13" t="s">
        <v>391</v>
      </c>
      <c r="D79" s="8"/>
      <c r="E79" s="11"/>
    </row>
    <row r="80" spans="1:10" x14ac:dyDescent="0.25">
      <c r="A80" s="11"/>
      <c r="C80" s="87" t="s">
        <v>254</v>
      </c>
      <c r="D80" s="14"/>
      <c r="E80" s="11"/>
      <c r="J80" s="128">
        <f>VLOOKUP(C80,'Drop Down Menü'!A65:B67,2,0)</f>
        <v>0</v>
      </c>
    </row>
    <row r="81" spans="1:10" x14ac:dyDescent="0.25">
      <c r="A81" s="11"/>
      <c r="D81" s="37"/>
      <c r="E81" s="11"/>
    </row>
    <row r="82" spans="1:10" ht="18.75" x14ac:dyDescent="0.3">
      <c r="A82" s="11"/>
      <c r="C82" s="67" t="s">
        <v>392</v>
      </c>
      <c r="D82" s="35"/>
      <c r="E82" s="11"/>
    </row>
    <row r="83" spans="1:10" ht="18.75" x14ac:dyDescent="0.3">
      <c r="A83" s="11"/>
      <c r="C83" s="68"/>
      <c r="D83" s="8"/>
      <c r="E83" s="11"/>
    </row>
    <row r="84" spans="1:10" x14ac:dyDescent="0.25">
      <c r="A84" s="11"/>
      <c r="C84" s="13" t="s">
        <v>393</v>
      </c>
      <c r="D84" s="8"/>
      <c r="E84" s="11"/>
    </row>
    <row r="85" spans="1:10" x14ac:dyDescent="0.25">
      <c r="A85" s="11"/>
      <c r="C85" s="86" t="s">
        <v>243</v>
      </c>
      <c r="D85" s="8"/>
      <c r="E85" s="11"/>
      <c r="J85" s="128">
        <f>VLOOKUP(C85,'Drop Down Menü'!A40:B41,2,0)</f>
        <v>0</v>
      </c>
    </row>
    <row r="86" spans="1:10" x14ac:dyDescent="0.25">
      <c r="A86" s="11"/>
      <c r="C86" s="12"/>
      <c r="D86" s="8"/>
      <c r="E86" s="11"/>
    </row>
    <row r="87" spans="1:10" x14ac:dyDescent="0.25">
      <c r="A87" s="11"/>
      <c r="C87" s="13" t="s">
        <v>394</v>
      </c>
      <c r="D87" s="8"/>
      <c r="E87" s="11"/>
    </row>
    <row r="88" spans="1:10" x14ac:dyDescent="0.25">
      <c r="A88" s="11"/>
      <c r="C88" s="86" t="s">
        <v>233</v>
      </c>
      <c r="D88" s="8"/>
      <c r="E88" s="11"/>
      <c r="J88" s="128">
        <f>VLOOKUP(C88,'Drop Down Menü'!A26:B29,2,0)</f>
        <v>0</v>
      </c>
    </row>
    <row r="89" spans="1:10" x14ac:dyDescent="0.25">
      <c r="A89" s="11"/>
      <c r="C89" s="12"/>
      <c r="D89" s="8"/>
      <c r="E89" s="11"/>
    </row>
    <row r="90" spans="1:10" x14ac:dyDescent="0.25">
      <c r="A90" s="11"/>
      <c r="C90" s="13" t="s">
        <v>268</v>
      </c>
      <c r="D90" s="8"/>
      <c r="E90" s="11"/>
    </row>
    <row r="91" spans="1:10" x14ac:dyDescent="0.25">
      <c r="A91" s="11"/>
      <c r="C91" s="86" t="s">
        <v>269</v>
      </c>
      <c r="D91" s="8"/>
      <c r="E91" s="60"/>
      <c r="J91" s="128">
        <f>VLOOKUP(C91,'Drop Down Menü'!A75:B77,2,0)</f>
        <v>0</v>
      </c>
    </row>
    <row r="92" spans="1:10" x14ac:dyDescent="0.25">
      <c r="A92" s="11"/>
      <c r="C92" s="12"/>
      <c r="D92" s="8"/>
      <c r="E92" s="60"/>
    </row>
    <row r="93" spans="1:10" x14ac:dyDescent="0.25">
      <c r="A93" s="11"/>
      <c r="C93" s="13" t="s">
        <v>395</v>
      </c>
      <c r="D93" s="8"/>
      <c r="E93" s="60"/>
    </row>
    <row r="94" spans="1:10" x14ac:dyDescent="0.25">
      <c r="A94" s="11"/>
      <c r="C94" s="86" t="s">
        <v>249</v>
      </c>
      <c r="D94" s="8"/>
      <c r="E94" s="60"/>
      <c r="J94" s="128">
        <f>VLOOKUP(C94,'Drop Down Menü'!A48:B51,2,0)</f>
        <v>0</v>
      </c>
    </row>
    <row r="95" spans="1:10" x14ac:dyDescent="0.25">
      <c r="A95" s="11"/>
      <c r="C95" s="12"/>
      <c r="D95" s="8"/>
      <c r="E95" s="60"/>
    </row>
    <row r="96" spans="1:10" x14ac:dyDescent="0.25">
      <c r="A96" s="11"/>
      <c r="C96" s="13" t="s">
        <v>396</v>
      </c>
      <c r="D96" s="8"/>
      <c r="E96" s="60"/>
    </row>
    <row r="97" spans="1:10" x14ac:dyDescent="0.25">
      <c r="A97" s="11"/>
      <c r="C97" s="86" t="s">
        <v>259</v>
      </c>
      <c r="D97" s="8"/>
      <c r="E97" s="60"/>
      <c r="J97" s="128">
        <f>VLOOKUP(C97,'Drop Down Menü'!A60:B62,2,0)</f>
        <v>0</v>
      </c>
    </row>
    <row r="98" spans="1:10" x14ac:dyDescent="0.25">
      <c r="A98" s="11"/>
      <c r="C98" s="12"/>
      <c r="D98" s="8"/>
      <c r="E98" s="60"/>
    </row>
    <row r="99" spans="1:10" x14ac:dyDescent="0.25">
      <c r="A99" s="11"/>
      <c r="C99" s="13" t="s">
        <v>272</v>
      </c>
      <c r="D99" s="8"/>
      <c r="E99" s="60"/>
    </row>
    <row r="100" spans="1:10" x14ac:dyDescent="0.25">
      <c r="A100" s="11"/>
      <c r="C100" s="86" t="s">
        <v>273</v>
      </c>
      <c r="D100" s="8"/>
      <c r="E100" s="60"/>
      <c r="J100" s="128">
        <f>VLOOKUP(C100,'Drop Down Menü'!A80:B82,2,0)</f>
        <v>0</v>
      </c>
    </row>
    <row r="101" spans="1:10" x14ac:dyDescent="0.25">
      <c r="A101" s="11"/>
      <c r="C101" s="12"/>
      <c r="D101" s="8"/>
      <c r="E101" s="60"/>
    </row>
    <row r="102" spans="1:10" x14ac:dyDescent="0.25">
      <c r="A102" s="11"/>
      <c r="C102" s="13" t="s">
        <v>264</v>
      </c>
      <c r="D102" s="8"/>
      <c r="E102" s="60"/>
    </row>
    <row r="103" spans="1:10" x14ac:dyDescent="0.25">
      <c r="A103" s="11"/>
      <c r="C103" s="87" t="s">
        <v>265</v>
      </c>
      <c r="D103" s="14"/>
      <c r="E103" s="60"/>
      <c r="J103" s="128">
        <f>VLOOKUP(C103,'Drop Down Menü'!A70:B72,2,0)</f>
        <v>5</v>
      </c>
    </row>
    <row r="104" spans="1:10" ht="15.75" thickBot="1" x14ac:dyDescent="0.3">
      <c r="A104" s="11"/>
      <c r="B104" s="16"/>
      <c r="C104" s="16"/>
      <c r="D104" s="16"/>
      <c r="E104" s="17"/>
      <c r="F104" s="10"/>
    </row>
    <row r="105" spans="1:10" x14ac:dyDescent="0.25">
      <c r="E105" s="63"/>
    </row>
    <row r="107" spans="1:10" ht="18.75" x14ac:dyDescent="0.3">
      <c r="C107" s="47" t="s">
        <v>397</v>
      </c>
    </row>
    <row r="108" spans="1:10" hidden="1" x14ac:dyDescent="0.25">
      <c r="G108" s="102" t="s">
        <v>148</v>
      </c>
      <c r="H108" s="141" t="s">
        <v>149</v>
      </c>
      <c r="I108" s="102" t="s">
        <v>398</v>
      </c>
    </row>
    <row r="109" spans="1:10" hidden="1" x14ac:dyDescent="0.25">
      <c r="C109" s="4" t="s">
        <v>399</v>
      </c>
      <c r="G109" s="4">
        <v>55</v>
      </c>
      <c r="H109" s="70">
        <f>SUM(J19:J23)</f>
        <v>0</v>
      </c>
      <c r="I109" s="45">
        <f>H109/G109</f>
        <v>0</v>
      </c>
    </row>
    <row r="110" spans="1:10" hidden="1" x14ac:dyDescent="0.25">
      <c r="C110" s="4" t="s">
        <v>400</v>
      </c>
      <c r="G110" s="4">
        <v>65</v>
      </c>
      <c r="H110" s="70">
        <f>J47+J50+J53+J56+J62+J59</f>
        <v>0</v>
      </c>
      <c r="I110" s="45">
        <f>H110/G110</f>
        <v>0</v>
      </c>
    </row>
    <row r="111" spans="1:10" hidden="1" x14ac:dyDescent="0.25">
      <c r="C111" s="4" t="s">
        <v>401</v>
      </c>
      <c r="G111" s="4">
        <v>50</v>
      </c>
      <c r="H111" s="70">
        <f>J68+J71+J74+J77+J80</f>
        <v>0</v>
      </c>
      <c r="I111" s="45">
        <f t="shared" ref="I111:I113" si="0">H111/G111</f>
        <v>0</v>
      </c>
    </row>
    <row r="112" spans="1:10" hidden="1" x14ac:dyDescent="0.25">
      <c r="C112" s="4" t="s">
        <v>392</v>
      </c>
      <c r="G112" s="4">
        <v>90</v>
      </c>
      <c r="H112" s="70">
        <f>J85+J88+J91+J94+J97+J100+J103</f>
        <v>5</v>
      </c>
      <c r="I112" s="45">
        <f t="shared" si="0"/>
        <v>5.5555555555555552E-2</v>
      </c>
    </row>
    <row r="113" spans="3:9" hidden="1" x14ac:dyDescent="0.25">
      <c r="C113" s="40" t="s">
        <v>397</v>
      </c>
      <c r="D113" s="40"/>
      <c r="E113" s="40"/>
      <c r="F113" s="40"/>
      <c r="G113" s="40">
        <f>SUM(G109:G112)</f>
        <v>260</v>
      </c>
      <c r="H113" s="40">
        <f>SUM(H109:H112)</f>
        <v>5</v>
      </c>
      <c r="I113" s="140">
        <f t="shared" si="0"/>
        <v>1.9230769230769232E-2</v>
      </c>
    </row>
    <row r="114" spans="3:9" hidden="1" x14ac:dyDescent="0.25"/>
    <row r="163" spans="3:8" x14ac:dyDescent="0.25">
      <c r="C163" s="46" t="s">
        <v>402</v>
      </c>
    </row>
    <row r="165" spans="3:8" x14ac:dyDescent="0.25">
      <c r="C165" s="4" t="s">
        <v>403</v>
      </c>
      <c r="H165" s="70">
        <v>104</v>
      </c>
    </row>
    <row r="166" spans="3:8" x14ac:dyDescent="0.25">
      <c r="C166" s="4" t="s">
        <v>404</v>
      </c>
      <c r="H166" s="70">
        <v>69</v>
      </c>
    </row>
    <row r="167" spans="3:8" x14ac:dyDescent="0.25">
      <c r="C167" s="4" t="s">
        <v>405</v>
      </c>
      <c r="H167" s="70">
        <f>H113</f>
        <v>5</v>
      </c>
    </row>
    <row r="168" spans="3:8" x14ac:dyDescent="0.25">
      <c r="C168" s="4" t="s">
        <v>308</v>
      </c>
      <c r="H168" s="70">
        <v>122</v>
      </c>
    </row>
    <row r="169" spans="3:8" x14ac:dyDescent="0.25">
      <c r="C169" s="4" t="s">
        <v>406</v>
      </c>
      <c r="H169" s="4">
        <f>SUM(H165:H168)</f>
        <v>300</v>
      </c>
    </row>
    <row r="170" spans="3:8" x14ac:dyDescent="0.25">
      <c r="G170" s="4" t="s">
        <v>407</v>
      </c>
    </row>
    <row r="171" spans="3:8" x14ac:dyDescent="0.25">
      <c r="G171" s="4" t="s">
        <v>408</v>
      </c>
    </row>
    <row r="172" spans="3:8" x14ac:dyDescent="0.25">
      <c r="G172" s="4" t="s">
        <v>409</v>
      </c>
    </row>
  </sheetData>
  <sheetProtection algorithmName="SHA-512" hashValue="H3fhNxjrdLc0w9tHAJBL/aAeX/omoTcfzX7YFWURgWesFF7a+jATGZF3mI5SOeMndYrIa0lRPfAvt6b/oRHccQ==" saltValue="Uhj3OSOc1AqWaLYF6biiZQ==" spinCount="100000" sheet="1" objects="1" scenarios="1"/>
  <protectedRanges>
    <protectedRange sqref="C8:D8" name="Bereich1"/>
  </protectedRanges>
  <mergeCells count="15">
    <mergeCell ref="C21:D21"/>
    <mergeCell ref="C22:D22"/>
    <mergeCell ref="C23:D23"/>
    <mergeCell ref="C24:D24"/>
    <mergeCell ref="C39:D39"/>
    <mergeCell ref="C14:D14"/>
    <mergeCell ref="C17:D17"/>
    <mergeCell ref="C18:D18"/>
    <mergeCell ref="C20:D20"/>
    <mergeCell ref="C19:D19"/>
    <mergeCell ref="C7:D7"/>
    <mergeCell ref="C10:D10"/>
    <mergeCell ref="C3:D6"/>
    <mergeCell ref="C8:D8"/>
    <mergeCell ref="C12:D12"/>
  </mergeCells>
  <dataValidations count="1">
    <dataValidation type="list" allowBlank="1" showInputMessage="1" showErrorMessage="1" sqref="G85 G47:G48 G68 D56:D59 G41:G45 G51:G54 H61:H62 G60:G61 G64:G66 G71:G75 G88:G92 G94:G103 D62 D50 G77:G83" xr:uid="{ABCF7A26-5492-4F96-8078-4680EA1B6DE5}"/>
  </dataValidations>
  <pageMargins left="0.7" right="0.7" top="0.78740157499999996" bottom="0.78740157499999996" header="0.3" footer="0.3"/>
  <pageSetup orientation="portrait" r:id="rId1"/>
  <headerFooter>
    <oddFooter>&amp;C_x000D_&amp;1#&amp;"Calibri"&amp;10&amp;KFF0000 Confidential</oddFooter>
  </headerFooter>
  <customProperties>
    <customPr name="_pios_id" r:id="rId2"/>
    <customPr name="IbpWorksheetKeyString_GUID" r:id="rId3"/>
  </customProperties>
  <drawing r:id="rId4"/>
  <extLst>
    <ext xmlns:x14="http://schemas.microsoft.com/office/spreadsheetml/2009/9/main" uri="{CCE6A557-97BC-4b89-ADB6-D9C93CAAB3DF}">
      <x14:dataValidations xmlns:xm="http://schemas.microsoft.com/office/excel/2006/main" count="16">
        <x14:dataValidation type="list" allowBlank="1" showInputMessage="1" showErrorMessage="1" xr:uid="{1771514A-0D5B-4AC9-BF9B-FE8DD2D374E2}">
          <x14:formula1>
            <xm:f>'Drop Down Menü'!$A$217:$A$218</xm:f>
          </x14:formula1>
          <xm:sqref>C20:D20</xm:sqref>
        </x14:dataValidation>
        <x14:dataValidation type="list" allowBlank="1" showInputMessage="1" showErrorMessage="1" xr:uid="{84CC3098-D115-486E-92CD-123DF79561B0}">
          <x14:formula1>
            <xm:f>'Drop Down Menü'!$A$221:$A$222</xm:f>
          </x14:formula1>
          <xm:sqref>C19:D19</xm:sqref>
        </x14:dataValidation>
        <x14:dataValidation type="list" allowBlank="1" showInputMessage="1" showErrorMessage="1" xr:uid="{590C0892-6CBF-4BF2-88BD-46E7416C8CCC}">
          <x14:formula1>
            <xm:f>'Drop Down Menü'!$A$225:$A$226</xm:f>
          </x14:formula1>
          <xm:sqref>C21</xm:sqref>
        </x14:dataValidation>
        <x14:dataValidation type="list" allowBlank="1" showInputMessage="1" showErrorMessage="1" xr:uid="{98B213A9-8DA7-47B0-AB95-9CFA9F250A78}">
          <x14:formula1>
            <xm:f>'Drop Down Menü'!$A$229:$A$230</xm:f>
          </x14:formula1>
          <xm:sqref>C22</xm:sqref>
        </x14:dataValidation>
        <x14:dataValidation type="list" allowBlank="1" showInputMessage="1" showErrorMessage="1" xr:uid="{BC81BBD9-BF16-41B1-8628-5DC28347AC69}">
          <x14:formula1>
            <xm:f>'Drop Down Menü'!$A$233:$A$234</xm:f>
          </x14:formula1>
          <xm:sqref>C23</xm:sqref>
        </x14:dataValidation>
        <x14:dataValidation type="list" allowBlank="1" showInputMessage="1" showErrorMessage="1" xr:uid="{868302B4-084C-4313-9FC5-53EF975D3570}">
          <x14:formula1>
            <xm:f>'Drop Down Menü'!$A$40:$A$41</xm:f>
          </x14:formula1>
          <xm:sqref>C47 C68 C85</xm:sqref>
        </x14:dataValidation>
        <x14:dataValidation type="list" allowBlank="1" showInputMessage="1" showErrorMessage="1" xr:uid="{0837E334-C9F6-4E06-B387-FEA6B2A6A79A}">
          <x14:formula1>
            <xm:f>'Drop Down Menü'!$A$26:$A$29</xm:f>
          </x14:formula1>
          <xm:sqref>C50 C71 C88</xm:sqref>
        </x14:dataValidation>
        <x14:dataValidation type="list" allowBlank="1" showInputMessage="1" showErrorMessage="1" xr:uid="{CF568143-EBC1-46E8-B5CE-54DB7DF0AFEA}">
          <x14:formula1>
            <xm:f>'Drop Down Menü'!$A$36:$A$37</xm:f>
          </x14:formula1>
          <xm:sqref>C53 C74</xm:sqref>
        </x14:dataValidation>
        <x14:dataValidation type="list" allowBlank="1" showInputMessage="1" showErrorMessage="1" xr:uid="{5AA1E35D-CB28-4980-81C3-48BD7C311651}">
          <x14:formula1>
            <xm:f>'Drop Down Menü'!$A$48:$A$51</xm:f>
          </x14:formula1>
          <xm:sqref>C56 C77 C94</xm:sqref>
        </x14:dataValidation>
        <x14:dataValidation type="list" allowBlank="1" showInputMessage="1" showErrorMessage="1" xr:uid="{0E8309EA-8070-4CEC-94B2-785136F4FA68}">
          <x14:formula1>
            <xm:f>'Drop Down Menü'!$A$44:$A$45</xm:f>
          </x14:formula1>
          <xm:sqref>C59</xm:sqref>
        </x14:dataValidation>
        <x14:dataValidation type="list" allowBlank="1" showInputMessage="1" showErrorMessage="1" xr:uid="{1C806A0D-1F0D-4B92-8C02-9B3E56B91788}">
          <x14:formula1>
            <xm:f>'Drop Down Menü'!$A$54:$A$57</xm:f>
          </x14:formula1>
          <xm:sqref>C62</xm:sqref>
        </x14:dataValidation>
        <x14:dataValidation type="list" allowBlank="1" showInputMessage="1" showErrorMessage="1" xr:uid="{A36E37EF-A736-40EA-8EC2-367CE03B9FA0}">
          <x14:formula1>
            <xm:f>'Drop Down Menü'!$A$65:$A$67</xm:f>
          </x14:formula1>
          <xm:sqref>C80</xm:sqref>
        </x14:dataValidation>
        <x14:dataValidation type="list" allowBlank="1" showInputMessage="1" showErrorMessage="1" xr:uid="{7CB043A7-B57B-4152-88A5-86433C52014A}">
          <x14:formula1>
            <xm:f>'Drop Down Menü'!$A$75:$A$77</xm:f>
          </x14:formula1>
          <xm:sqref>C91</xm:sqref>
        </x14:dataValidation>
        <x14:dataValidation type="list" allowBlank="1" showInputMessage="1" showErrorMessage="1" xr:uid="{A4C6F749-2B0D-4B24-8535-F74FCD87A446}">
          <x14:formula1>
            <xm:f>'Drop Down Menü'!$A$60:$A$62</xm:f>
          </x14:formula1>
          <xm:sqref>C97</xm:sqref>
        </x14:dataValidation>
        <x14:dataValidation type="list" allowBlank="1" showInputMessage="1" showErrorMessage="1" xr:uid="{49DFFEE9-B2AB-4DA7-A49A-3E06BDADBF68}">
          <x14:formula1>
            <xm:f>'Drop Down Menü'!$A$80:$A$82</xm:f>
          </x14:formula1>
          <xm:sqref>C100</xm:sqref>
        </x14:dataValidation>
        <x14:dataValidation type="list" allowBlank="1" showInputMessage="1" showErrorMessage="1" xr:uid="{EF59ACD4-0863-469E-9B09-797D4AF326D0}">
          <x14:formula1>
            <xm:f>'Drop Down Menü'!$A$70:$A$72</xm:f>
          </x14:formula1>
          <xm:sqref>C103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33E3A-FB20-4494-A200-5B44EBAE23B0}">
  <sheetPr codeName="Tabelle9"/>
  <dimension ref="A2:K92"/>
  <sheetViews>
    <sheetView showGridLines="0" zoomScaleNormal="100" workbookViewId="0">
      <selection activeCell="B3" sqref="B3:E5"/>
    </sheetView>
  </sheetViews>
  <sheetFormatPr baseColWidth="10" defaultColWidth="11.5703125" defaultRowHeight="15" x14ac:dyDescent="0.25"/>
  <cols>
    <col min="1" max="1" width="11.5703125" style="4" customWidth="1"/>
    <col min="2" max="2" width="4" style="4" customWidth="1"/>
    <col min="3" max="3" width="90.5703125" style="4" customWidth="1"/>
    <col min="4" max="4" width="16.5703125" style="4" customWidth="1"/>
    <col min="5" max="5" width="3.7109375" style="4" customWidth="1"/>
    <col min="6" max="7" width="11.5703125" style="4"/>
    <col min="8" max="8" width="24.7109375" style="4" customWidth="1"/>
    <col min="9" max="9" width="11.5703125" style="4"/>
    <col min="10" max="10" width="9.28515625" style="4" hidden="1" customWidth="1"/>
    <col min="11" max="16384" width="11.5703125" style="4"/>
  </cols>
  <sheetData>
    <row r="2" spans="1:11" ht="16.350000000000001" customHeight="1" thickBot="1" x14ac:dyDescent="0.3">
      <c r="B2" s="16"/>
      <c r="C2" s="16"/>
      <c r="D2" s="16"/>
      <c r="E2" s="16"/>
    </row>
    <row r="3" spans="1:11" ht="17.649999999999999" customHeight="1" x14ac:dyDescent="0.25">
      <c r="B3" s="306" t="s">
        <v>410</v>
      </c>
      <c r="C3" s="307"/>
      <c r="D3" s="307"/>
      <c r="E3" s="340"/>
      <c r="F3" s="84"/>
      <c r="G3" s="49"/>
      <c r="H3" s="49"/>
      <c r="I3" s="49"/>
      <c r="J3" s="49"/>
      <c r="K3" s="49"/>
    </row>
    <row r="4" spans="1:11" ht="28.5" x14ac:dyDescent="0.25">
      <c r="B4" s="308"/>
      <c r="C4" s="309"/>
      <c r="D4" s="309"/>
      <c r="E4" s="341"/>
      <c r="F4" s="84"/>
      <c r="G4" s="49"/>
      <c r="H4" s="49"/>
      <c r="I4" s="49"/>
      <c r="J4" s="49"/>
      <c r="K4" s="49"/>
    </row>
    <row r="5" spans="1:11" ht="28.5" x14ac:dyDescent="0.25">
      <c r="B5" s="308"/>
      <c r="C5" s="309"/>
      <c r="D5" s="309"/>
      <c r="E5" s="341"/>
      <c r="F5" s="84"/>
      <c r="G5" s="49"/>
      <c r="H5" s="49"/>
      <c r="I5" s="49"/>
      <c r="J5" s="49"/>
      <c r="K5" s="49"/>
    </row>
    <row r="6" spans="1:11" ht="26.25" x14ac:dyDescent="0.4">
      <c r="A6" s="11"/>
      <c r="C6" s="342" t="s">
        <v>523</v>
      </c>
      <c r="D6" s="342"/>
      <c r="F6" s="10"/>
    </row>
    <row r="7" spans="1:11" x14ac:dyDescent="0.25">
      <c r="A7" s="11"/>
      <c r="C7" s="77"/>
      <c r="F7" s="10"/>
    </row>
    <row r="8" spans="1:11" ht="21" x14ac:dyDescent="0.25">
      <c r="A8" s="11"/>
      <c r="C8" s="334" t="s">
        <v>182</v>
      </c>
      <c r="D8" s="335"/>
      <c r="F8" s="10"/>
    </row>
    <row r="9" spans="1:11" x14ac:dyDescent="0.25">
      <c r="A9" s="11"/>
      <c r="C9" s="77"/>
      <c r="F9" s="10"/>
    </row>
    <row r="10" spans="1:11" ht="43.35" customHeight="1" x14ac:dyDescent="0.25">
      <c r="A10" s="11"/>
      <c r="C10" s="320" t="s">
        <v>183</v>
      </c>
      <c r="D10" s="321"/>
      <c r="F10" s="10"/>
    </row>
    <row r="11" spans="1:11" ht="17.649999999999999" customHeight="1" x14ac:dyDescent="0.25">
      <c r="A11" s="11"/>
      <c r="B11" s="10"/>
      <c r="C11" s="142"/>
      <c r="D11" s="142"/>
      <c r="E11" s="11"/>
      <c r="F11" s="10"/>
    </row>
    <row r="12" spans="1:11" ht="26.1" customHeight="1" x14ac:dyDescent="0.25">
      <c r="A12" s="11"/>
      <c r="C12" s="322" t="s">
        <v>411</v>
      </c>
      <c r="D12" s="323"/>
      <c r="F12" s="10"/>
    </row>
    <row r="13" spans="1:11" x14ac:dyDescent="0.25">
      <c r="A13" s="11"/>
      <c r="C13" s="73"/>
      <c r="F13" s="10"/>
    </row>
    <row r="14" spans="1:11" x14ac:dyDescent="0.25">
      <c r="A14" s="11"/>
      <c r="C14" s="326"/>
      <c r="D14" s="327"/>
      <c r="E14" s="60"/>
    </row>
    <row r="15" spans="1:11" ht="21" x14ac:dyDescent="0.35">
      <c r="A15" s="11"/>
      <c r="C15" s="75" t="s">
        <v>185</v>
      </c>
      <c r="D15" s="132"/>
      <c r="E15" s="60"/>
    </row>
    <row r="16" spans="1:11" x14ac:dyDescent="0.25">
      <c r="A16" s="11"/>
      <c r="C16" s="12"/>
      <c r="D16" s="8"/>
      <c r="E16" s="60"/>
    </row>
    <row r="17" spans="1:11" ht="34.35" customHeight="1" x14ac:dyDescent="0.25">
      <c r="A17" s="11"/>
      <c r="C17" s="332" t="s">
        <v>412</v>
      </c>
      <c r="D17" s="333"/>
      <c r="E17" s="60"/>
    </row>
    <row r="18" spans="1:11" x14ac:dyDescent="0.25">
      <c r="A18" s="11"/>
      <c r="C18" s="328"/>
      <c r="D18" s="329"/>
      <c r="E18" s="60"/>
    </row>
    <row r="19" spans="1:11" x14ac:dyDescent="0.25">
      <c r="A19" s="11"/>
      <c r="C19" s="86" t="s">
        <v>119</v>
      </c>
      <c r="D19" s="145"/>
      <c r="E19" s="60"/>
      <c r="J19" s="128">
        <f>VLOOKUP(C19,'Drop Down Menü'!A221:B222,2,0)</f>
        <v>0</v>
      </c>
    </row>
    <row r="20" spans="1:11" x14ac:dyDescent="0.25">
      <c r="A20" s="11"/>
      <c r="C20" s="86" t="s">
        <v>187</v>
      </c>
      <c r="D20" s="145"/>
      <c r="E20" s="60"/>
      <c r="J20" s="128">
        <f>VLOOKUP(C20,'Drop Down Menü'!A217:B218,2,0)</f>
        <v>0</v>
      </c>
    </row>
    <row r="21" spans="1:11" x14ac:dyDescent="0.25">
      <c r="A21" s="11"/>
      <c r="C21" s="86" t="s">
        <v>283</v>
      </c>
      <c r="D21" s="145"/>
      <c r="E21" s="60"/>
      <c r="J21" s="128">
        <f>VLOOKUP(C21,'Drop Down Menü'!A225:B226,2,0)</f>
        <v>0</v>
      </c>
    </row>
    <row r="22" spans="1:11" x14ac:dyDescent="0.25">
      <c r="A22" s="11"/>
      <c r="C22" s="86" t="s">
        <v>284</v>
      </c>
      <c r="D22" s="145"/>
      <c r="E22" s="60"/>
      <c r="J22" s="128">
        <f>VLOOKUP(C22,'Drop Down Menü'!A229:B230,2,0)</f>
        <v>0</v>
      </c>
    </row>
    <row r="23" spans="1:11" x14ac:dyDescent="0.25">
      <c r="A23" s="11"/>
      <c r="C23" s="86" t="s">
        <v>285</v>
      </c>
      <c r="D23" s="145"/>
      <c r="E23" s="60"/>
      <c r="J23" s="128">
        <f>VLOOKUP(C23,'Drop Down Menü'!A233:B234,2,0)</f>
        <v>0</v>
      </c>
    </row>
    <row r="24" spans="1:11" x14ac:dyDescent="0.25">
      <c r="A24" s="11"/>
      <c r="C24" s="330"/>
      <c r="D24" s="331"/>
      <c r="E24" s="60"/>
      <c r="F24" s="77"/>
    </row>
    <row r="25" spans="1:11" ht="16.350000000000001" customHeight="1" x14ac:dyDescent="0.35">
      <c r="A25" s="11"/>
      <c r="C25" s="65"/>
      <c r="E25" s="11"/>
      <c r="F25" s="77"/>
    </row>
    <row r="26" spans="1:11" ht="16.350000000000001" customHeight="1" x14ac:dyDescent="0.35">
      <c r="A26" s="11"/>
      <c r="C26" s="66"/>
      <c r="D26" s="35"/>
      <c r="E26" s="11"/>
      <c r="F26" s="77"/>
    </row>
    <row r="27" spans="1:11" s="40" customFormat="1" ht="21" x14ac:dyDescent="0.35">
      <c r="A27" s="78"/>
      <c r="B27" s="4"/>
      <c r="C27" s="75" t="s">
        <v>413</v>
      </c>
      <c r="D27" s="8"/>
      <c r="E27" s="11"/>
      <c r="F27" s="4"/>
      <c r="G27" s="4"/>
      <c r="H27" s="4"/>
      <c r="I27" s="4"/>
      <c r="J27" s="4"/>
      <c r="K27" s="4"/>
    </row>
    <row r="28" spans="1:11" s="40" customFormat="1" x14ac:dyDescent="0.25">
      <c r="A28" s="78"/>
      <c r="B28" s="4"/>
      <c r="C28" s="79"/>
      <c r="D28" s="8"/>
      <c r="E28" s="11"/>
      <c r="F28" s="4"/>
      <c r="G28" s="4"/>
      <c r="H28" s="4"/>
      <c r="I28" s="4"/>
      <c r="J28" s="4"/>
      <c r="K28" s="4"/>
    </row>
    <row r="29" spans="1:11" s="40" customFormat="1" ht="30" x14ac:dyDescent="0.25">
      <c r="A29" s="78"/>
      <c r="B29" s="4"/>
      <c r="C29" s="143" t="s">
        <v>414</v>
      </c>
      <c r="D29" s="52"/>
      <c r="E29" s="11"/>
      <c r="F29" s="4"/>
      <c r="G29" s="4"/>
      <c r="H29" s="4"/>
      <c r="I29" s="4"/>
      <c r="J29" s="4"/>
      <c r="K29" s="4"/>
    </row>
    <row r="30" spans="1:11" s="40" customFormat="1" x14ac:dyDescent="0.25">
      <c r="A30" s="78"/>
      <c r="B30" s="4"/>
      <c r="C30" s="18"/>
      <c r="D30" s="8"/>
      <c r="E30" s="11"/>
      <c r="F30" s="4"/>
      <c r="G30" s="4"/>
      <c r="H30" s="4"/>
      <c r="I30" s="4"/>
      <c r="J30" s="4"/>
      <c r="K30" s="4"/>
    </row>
    <row r="31" spans="1:11" x14ac:dyDescent="0.25">
      <c r="A31" s="11"/>
      <c r="C31" s="80" t="s">
        <v>415</v>
      </c>
      <c r="D31" s="8"/>
      <c r="E31" s="11"/>
      <c r="J31" s="76" t="s">
        <v>157</v>
      </c>
    </row>
    <row r="32" spans="1:11" ht="15" customHeight="1" x14ac:dyDescent="0.25">
      <c r="A32" s="11"/>
      <c r="B32" s="40"/>
      <c r="C32" s="86" t="s">
        <v>438</v>
      </c>
      <c r="D32" s="74"/>
      <c r="E32" s="78"/>
      <c r="F32" s="40"/>
      <c r="G32" s="40"/>
      <c r="H32" s="40"/>
      <c r="I32" s="40"/>
      <c r="J32" s="128">
        <f>VLOOKUP(C32,'Drop Down Wasch'!A2:B4,2,0)</f>
        <v>5</v>
      </c>
      <c r="K32" s="40"/>
    </row>
    <row r="33" spans="1:10" x14ac:dyDescent="0.25">
      <c r="A33" s="11"/>
      <c r="C33" s="79"/>
      <c r="D33" s="8"/>
      <c r="E33" s="11"/>
    </row>
    <row r="34" spans="1:10" x14ac:dyDescent="0.25">
      <c r="A34" s="11"/>
      <c r="C34" s="80" t="s">
        <v>524</v>
      </c>
      <c r="D34" s="8"/>
      <c r="E34" s="11"/>
    </row>
    <row r="35" spans="1:10" x14ac:dyDescent="0.25">
      <c r="A35" s="11"/>
      <c r="C35" s="86" t="s">
        <v>92</v>
      </c>
      <c r="D35" s="8"/>
      <c r="E35" s="11"/>
      <c r="J35" s="128">
        <f>VLOOKUP(C35,'Drop Down Wasch'!A7:B8,2,0)</f>
        <v>0</v>
      </c>
    </row>
    <row r="36" spans="1:10" x14ac:dyDescent="0.25">
      <c r="A36" s="11"/>
      <c r="C36" s="79"/>
      <c r="D36" s="8"/>
      <c r="E36" s="11"/>
    </row>
    <row r="37" spans="1:10" x14ac:dyDescent="0.25">
      <c r="A37" s="11"/>
      <c r="C37" s="80" t="s">
        <v>418</v>
      </c>
      <c r="D37" s="8"/>
      <c r="E37" s="11"/>
    </row>
    <row r="38" spans="1:10" x14ac:dyDescent="0.25">
      <c r="A38" s="11"/>
      <c r="C38" s="86" t="s">
        <v>440</v>
      </c>
      <c r="D38" s="8"/>
      <c r="E38" s="11"/>
      <c r="J38" s="128">
        <f>VLOOKUP(C38,'Drop Down Wasch'!A11:B13,2,0)</f>
        <v>0</v>
      </c>
    </row>
    <row r="39" spans="1:10" x14ac:dyDescent="0.25">
      <c r="A39" s="11"/>
      <c r="C39" s="79"/>
      <c r="D39" s="8"/>
      <c r="E39" s="11"/>
    </row>
    <row r="40" spans="1:10" x14ac:dyDescent="0.25">
      <c r="A40" s="11"/>
      <c r="C40" s="80" t="s">
        <v>420</v>
      </c>
      <c r="D40" s="8"/>
      <c r="E40" s="11"/>
    </row>
    <row r="41" spans="1:10" x14ac:dyDescent="0.25">
      <c r="A41" s="11"/>
      <c r="C41" s="86" t="s">
        <v>442</v>
      </c>
      <c r="D41" s="8"/>
      <c r="E41" s="11"/>
      <c r="J41" s="128">
        <f>VLOOKUP(C41,'Drop Down Wasch'!A16:B17,2,0)</f>
        <v>0</v>
      </c>
    </row>
    <row r="42" spans="1:10" x14ac:dyDescent="0.25">
      <c r="A42" s="11"/>
      <c r="C42" s="79"/>
      <c r="D42" s="8"/>
      <c r="E42" s="11"/>
    </row>
    <row r="43" spans="1:10" x14ac:dyDescent="0.25">
      <c r="A43" s="11"/>
      <c r="C43" s="80" t="s">
        <v>422</v>
      </c>
      <c r="D43" s="8"/>
      <c r="E43" s="11"/>
    </row>
    <row r="44" spans="1:10" x14ac:dyDescent="0.25">
      <c r="A44" s="11"/>
      <c r="C44" s="86" t="s">
        <v>443</v>
      </c>
      <c r="D44" s="8"/>
      <c r="E44" s="11"/>
      <c r="J44" s="128">
        <f>VLOOKUP(C44,'Drop Down Wasch'!A20:B21,2,0)</f>
        <v>0</v>
      </c>
    </row>
    <row r="45" spans="1:10" x14ac:dyDescent="0.25">
      <c r="A45" s="11"/>
      <c r="C45" s="79"/>
      <c r="D45" s="8"/>
      <c r="E45" s="11"/>
    </row>
    <row r="46" spans="1:10" x14ac:dyDescent="0.25">
      <c r="A46" s="11"/>
      <c r="C46" s="80" t="s">
        <v>424</v>
      </c>
      <c r="D46" s="8"/>
      <c r="E46" s="11"/>
    </row>
    <row r="47" spans="1:10" x14ac:dyDescent="0.25">
      <c r="A47" s="11"/>
      <c r="C47" s="86" t="s">
        <v>92</v>
      </c>
      <c r="D47" s="8"/>
      <c r="E47" s="11"/>
      <c r="J47" s="128">
        <f>VLOOKUP(C47,'Drop Down Wasch'!A24:B25,2,0)</f>
        <v>0</v>
      </c>
    </row>
    <row r="48" spans="1:10" x14ac:dyDescent="0.25">
      <c r="A48" s="11"/>
      <c r="C48" s="81"/>
      <c r="D48" s="14"/>
      <c r="E48" s="11"/>
    </row>
    <row r="49" spans="1:10" x14ac:dyDescent="0.25">
      <c r="A49" s="11"/>
      <c r="C49" s="77"/>
      <c r="E49" s="11"/>
    </row>
    <row r="50" spans="1:10" x14ac:dyDescent="0.25">
      <c r="A50" s="11"/>
      <c r="C50" s="77"/>
      <c r="E50" s="11"/>
    </row>
    <row r="51" spans="1:10" ht="21" x14ac:dyDescent="0.35">
      <c r="A51" s="11"/>
      <c r="C51" s="65" t="s">
        <v>425</v>
      </c>
      <c r="E51" s="11"/>
    </row>
    <row r="52" spans="1:10" x14ac:dyDescent="0.25">
      <c r="A52" s="11"/>
      <c r="C52" s="77"/>
      <c r="E52" s="11"/>
    </row>
    <row r="53" spans="1:10" x14ac:dyDescent="0.25">
      <c r="A53" s="11"/>
      <c r="C53" s="82"/>
      <c r="D53" s="35"/>
      <c r="E53" s="11"/>
    </row>
    <row r="54" spans="1:10" ht="21" x14ac:dyDescent="0.35">
      <c r="A54" s="11"/>
      <c r="C54" s="75" t="s">
        <v>426</v>
      </c>
      <c r="D54" s="8"/>
      <c r="E54" s="11"/>
    </row>
    <row r="55" spans="1:10" x14ac:dyDescent="0.25">
      <c r="A55" s="11"/>
      <c r="C55" s="79"/>
      <c r="D55" s="8"/>
      <c r="E55" s="11"/>
    </row>
    <row r="56" spans="1:10" ht="75" x14ac:dyDescent="0.25">
      <c r="A56" s="11"/>
      <c r="C56" s="143" t="s">
        <v>427</v>
      </c>
      <c r="D56" s="8"/>
      <c r="E56" s="11"/>
    </row>
    <row r="57" spans="1:10" x14ac:dyDescent="0.25">
      <c r="A57" s="11"/>
      <c r="C57" s="18"/>
      <c r="D57" s="8"/>
      <c r="E57" s="11"/>
    </row>
    <row r="58" spans="1:10" x14ac:dyDescent="0.25">
      <c r="A58" s="11"/>
      <c r="C58" s="80" t="s">
        <v>525</v>
      </c>
      <c r="D58" s="8"/>
      <c r="E58" s="11"/>
    </row>
    <row r="59" spans="1:10" x14ac:dyDescent="0.25">
      <c r="A59" s="11"/>
      <c r="C59" s="86" t="s">
        <v>444</v>
      </c>
      <c r="D59" s="8"/>
      <c r="E59" s="11"/>
      <c r="J59" s="128">
        <f>VLOOKUP(C59,'Drop Down Wasch'!A28:B29,2,0)</f>
        <v>0</v>
      </c>
    </row>
    <row r="60" spans="1:10" x14ac:dyDescent="0.25">
      <c r="A60" s="11"/>
      <c r="C60" s="12"/>
      <c r="D60" s="8"/>
      <c r="E60" s="11"/>
    </row>
    <row r="61" spans="1:10" x14ac:dyDescent="0.25">
      <c r="A61" s="11"/>
      <c r="C61" s="13" t="s">
        <v>67</v>
      </c>
      <c r="D61" s="8"/>
      <c r="E61" s="11"/>
    </row>
    <row r="62" spans="1:10" x14ac:dyDescent="0.25">
      <c r="A62" s="11"/>
      <c r="C62" s="86" t="s">
        <v>445</v>
      </c>
      <c r="D62" s="8"/>
      <c r="E62" s="11"/>
      <c r="J62" s="128">
        <f>VLOOKUP(C62,'Drop Down Wasch'!A32:B33,2,0)</f>
        <v>0</v>
      </c>
    </row>
    <row r="63" spans="1:10" x14ac:dyDescent="0.25">
      <c r="A63" s="11"/>
      <c r="C63" s="12"/>
      <c r="D63" s="8"/>
      <c r="E63" s="11"/>
    </row>
    <row r="64" spans="1:10" x14ac:dyDescent="0.25">
      <c r="A64" s="11"/>
      <c r="C64" s="80" t="s">
        <v>526</v>
      </c>
      <c r="D64" s="8"/>
      <c r="E64" s="11"/>
    </row>
    <row r="65" spans="1:10" x14ac:dyDescent="0.25">
      <c r="A65" s="11"/>
      <c r="C65" s="86" t="s">
        <v>451</v>
      </c>
      <c r="D65" s="8"/>
      <c r="E65" s="11"/>
      <c r="J65" s="128">
        <f>VLOOKUP(C65,'Drop Down Wasch'!A54:B57,2,0)</f>
        <v>0</v>
      </c>
    </row>
    <row r="66" spans="1:10" x14ac:dyDescent="0.25">
      <c r="A66" s="11"/>
      <c r="C66" s="12"/>
      <c r="D66" s="8"/>
      <c r="E66" s="11"/>
    </row>
    <row r="67" spans="1:10" x14ac:dyDescent="0.25">
      <c r="A67" s="11"/>
      <c r="C67" s="80" t="s">
        <v>521</v>
      </c>
      <c r="D67" s="8"/>
      <c r="E67" s="11"/>
      <c r="H67" s="77"/>
    </row>
    <row r="68" spans="1:10" x14ac:dyDescent="0.25">
      <c r="A68" s="11"/>
      <c r="C68" s="86" t="s">
        <v>449</v>
      </c>
      <c r="D68" s="8"/>
      <c r="E68" s="11"/>
      <c r="H68" s="77"/>
      <c r="J68" s="128">
        <f>VLOOKUP(C68,'Drop Down Wasch'!A40:B43,2,0)</f>
        <v>0</v>
      </c>
    </row>
    <row r="69" spans="1:10" x14ac:dyDescent="0.25">
      <c r="A69" s="11"/>
      <c r="C69" s="12"/>
      <c r="D69" s="8"/>
      <c r="E69" s="11"/>
      <c r="H69" s="77"/>
    </row>
    <row r="70" spans="1:10" x14ac:dyDescent="0.25">
      <c r="A70" s="11"/>
      <c r="C70" s="13" t="s">
        <v>432</v>
      </c>
      <c r="D70" s="8"/>
      <c r="E70" s="11"/>
    </row>
    <row r="71" spans="1:10" x14ac:dyDescent="0.25">
      <c r="A71" s="11"/>
      <c r="C71" s="86" t="s">
        <v>446</v>
      </c>
      <c r="D71" s="8"/>
      <c r="E71" s="11"/>
      <c r="J71" s="128">
        <f>VLOOKUP(C71,'Drop Down Wasch'!A36:B37,2,0)</f>
        <v>0</v>
      </c>
    </row>
    <row r="72" spans="1:10" x14ac:dyDescent="0.25">
      <c r="A72" s="11"/>
      <c r="C72" s="79"/>
      <c r="D72" s="8"/>
      <c r="E72" s="11"/>
      <c r="J72" s="83"/>
    </row>
    <row r="73" spans="1:10" x14ac:dyDescent="0.25">
      <c r="A73" s="11"/>
      <c r="C73" s="80" t="s">
        <v>55</v>
      </c>
      <c r="D73" s="8"/>
      <c r="E73" s="11"/>
    </row>
    <row r="74" spans="1:10" x14ac:dyDescent="0.25">
      <c r="A74" s="11"/>
      <c r="C74" s="86" t="s">
        <v>138</v>
      </c>
      <c r="D74" s="8"/>
      <c r="E74" s="11"/>
      <c r="J74" s="128">
        <f>VLOOKUP(C74,'Drop Down Wasch'!A46:B47,2,0)</f>
        <v>0</v>
      </c>
    </row>
    <row r="75" spans="1:10" x14ac:dyDescent="0.25">
      <c r="A75" s="11"/>
      <c r="C75" s="79"/>
      <c r="D75" s="8"/>
      <c r="E75" s="11"/>
    </row>
    <row r="76" spans="1:10" x14ac:dyDescent="0.25">
      <c r="A76" s="11"/>
      <c r="C76" s="80" t="s">
        <v>434</v>
      </c>
      <c r="D76" s="8"/>
      <c r="E76" s="11"/>
      <c r="H76" s="77"/>
    </row>
    <row r="77" spans="1:10" x14ac:dyDescent="0.25">
      <c r="A77" s="11"/>
      <c r="C77" s="86" t="s">
        <v>243</v>
      </c>
      <c r="D77" s="8"/>
      <c r="E77" s="11"/>
      <c r="J77" s="128">
        <f>VLOOKUP(C77,'Drop Down Wasch'!A50:B51,2,0)</f>
        <v>0</v>
      </c>
    </row>
    <row r="78" spans="1:10" x14ac:dyDescent="0.25">
      <c r="A78" s="11"/>
      <c r="C78" s="79"/>
      <c r="D78" s="8"/>
      <c r="E78" s="11"/>
    </row>
    <row r="79" spans="1:10" x14ac:dyDescent="0.25">
      <c r="A79" s="11"/>
      <c r="C79" s="80" t="s">
        <v>25</v>
      </c>
      <c r="D79" s="8"/>
      <c r="E79" s="11"/>
    </row>
    <row r="80" spans="1:10" x14ac:dyDescent="0.25">
      <c r="A80" s="11"/>
      <c r="C80" s="86" t="s">
        <v>259</v>
      </c>
      <c r="D80" s="8"/>
      <c r="E80" s="11"/>
      <c r="J80" s="128">
        <f>VLOOKUP(C80,'Drop Down Wasch'!A60:B61,2,0)</f>
        <v>0</v>
      </c>
    </row>
    <row r="81" spans="1:9" x14ac:dyDescent="0.25">
      <c r="A81" s="11"/>
      <c r="C81" s="39"/>
      <c r="D81" s="14"/>
      <c r="E81" s="11"/>
    </row>
    <row r="82" spans="1:9" ht="15.75" thickBot="1" x14ac:dyDescent="0.3">
      <c r="A82" s="11"/>
      <c r="B82" s="16"/>
      <c r="C82" s="16"/>
      <c r="D82" s="16"/>
      <c r="E82" s="17"/>
    </row>
    <row r="86" spans="1:9" ht="18.75" x14ac:dyDescent="0.3">
      <c r="C86" s="47" t="s">
        <v>437</v>
      </c>
    </row>
    <row r="87" spans="1:9" hidden="1" x14ac:dyDescent="0.25">
      <c r="G87" s="4" t="s">
        <v>148</v>
      </c>
      <c r="H87" s="70" t="s">
        <v>149</v>
      </c>
      <c r="I87" s="4" t="s">
        <v>150</v>
      </c>
    </row>
    <row r="88" spans="1:9" hidden="1" x14ac:dyDescent="0.25">
      <c r="C88" s="4" t="s">
        <v>185</v>
      </c>
      <c r="G88" s="4">
        <v>55</v>
      </c>
      <c r="H88" s="4">
        <f>SUM(J20:J23)</f>
        <v>0</v>
      </c>
      <c r="I88" s="45">
        <f>H88/G88</f>
        <v>0</v>
      </c>
    </row>
    <row r="89" spans="1:9" hidden="1" x14ac:dyDescent="0.25">
      <c r="C89" s="4" t="s">
        <v>413</v>
      </c>
      <c r="G89" s="4">
        <v>50</v>
      </c>
      <c r="H89" s="70">
        <f>J32+J35+J38+J41+J44+J47</f>
        <v>5</v>
      </c>
      <c r="I89" s="45">
        <f>H89/G89</f>
        <v>0.1</v>
      </c>
    </row>
    <row r="90" spans="1:9" hidden="1" x14ac:dyDescent="0.25">
      <c r="C90" s="4" t="s">
        <v>425</v>
      </c>
      <c r="G90" s="4">
        <v>75</v>
      </c>
      <c r="H90" s="70">
        <f>J59+J62+J65+J68+J71+J74+J77+J80</f>
        <v>0</v>
      </c>
      <c r="I90" s="45">
        <f t="shared" ref="I90:I91" si="0">H90/G90</f>
        <v>0</v>
      </c>
    </row>
    <row r="91" spans="1:9" hidden="1" x14ac:dyDescent="0.25">
      <c r="C91" s="40" t="s">
        <v>437</v>
      </c>
      <c r="G91" s="4">
        <f>SUM(G89:G90)</f>
        <v>125</v>
      </c>
      <c r="H91" s="4">
        <f>SUM(H89:H90)</f>
        <v>5</v>
      </c>
      <c r="I91" s="45">
        <f t="shared" si="0"/>
        <v>0.04</v>
      </c>
    </row>
    <row r="92" spans="1:9" hidden="1" x14ac:dyDescent="0.25"/>
  </sheetData>
  <sheetProtection algorithmName="SHA-512" hashValue="q7+UgnTS7OXCkqxOe2L9xMo3fUcEllQtQ+uXFTllBvbYjXtmXqeXFtZScagYTmj7E2M4+K5KQoNbxqtEPWdhMw==" saltValue="cH8pmCeHMtO2VZW3BXx+Iw==" spinCount="100000" sheet="1" objects="1" scenarios="1"/>
  <protectedRanges>
    <protectedRange sqref="C8:D8" name="Bereich1"/>
  </protectedRanges>
  <mergeCells count="9">
    <mergeCell ref="C24:D24"/>
    <mergeCell ref="C14:D14"/>
    <mergeCell ref="C17:D17"/>
    <mergeCell ref="C18:D18"/>
    <mergeCell ref="B3:E5"/>
    <mergeCell ref="C6:D6"/>
    <mergeCell ref="C8:D8"/>
    <mergeCell ref="C10:D10"/>
    <mergeCell ref="C12:D12"/>
  </mergeCells>
  <pageMargins left="0.7" right="0.7" top="0.78740157499999996" bottom="0.78740157499999996" header="0.3" footer="0.3"/>
  <pageSetup paperSize="9" orientation="portrait" horizontalDpi="1200" verticalDpi="1200" r:id="rId1"/>
  <headerFooter>
    <oddFooter>&amp;L_x000D_&amp;1#&amp;"Calibri"&amp;10&amp;K000000 Kimberly-Clark has determined the classification of this information to be "Public"</oddFooter>
  </headerFooter>
  <customProperties>
    <customPr name="_pios_id" r:id="rId2"/>
    <customPr name="IbpWorksheetKeyString_GUID" r:id="rId3"/>
  </customProperties>
  <drawing r:id="rId4"/>
  <extLst>
    <ext xmlns:x14="http://schemas.microsoft.com/office/spreadsheetml/2009/9/main" uri="{CCE6A557-97BC-4b89-ADB6-D9C93CAAB3DF}">
      <x14:dataValidations xmlns:xm="http://schemas.microsoft.com/office/excel/2006/main" count="19">
        <x14:dataValidation type="list" allowBlank="1" showInputMessage="1" showErrorMessage="1" xr:uid="{9412C4FE-7343-43EE-8A53-DF216F1A2775}">
          <x14:formula1>
            <xm:f>'Drop Down Wasch'!$A$60:$A$61</xm:f>
          </x14:formula1>
          <xm:sqref>C80</xm:sqref>
        </x14:dataValidation>
        <x14:dataValidation type="list" allowBlank="1" showInputMessage="1" showErrorMessage="1" xr:uid="{4FEDAB57-0066-4C45-AC50-2E7CC31C206A}">
          <x14:formula1>
            <xm:f>'Drop Down Menü'!$A$217:$A$218</xm:f>
          </x14:formula1>
          <xm:sqref>C20</xm:sqref>
        </x14:dataValidation>
        <x14:dataValidation type="list" allowBlank="1" showInputMessage="1" showErrorMessage="1" xr:uid="{6DD1FEEE-0C1E-4697-869F-A629FF32A6DE}">
          <x14:formula1>
            <xm:f>'Drop Down Menü'!$A$221:$A$222</xm:f>
          </x14:formula1>
          <xm:sqref>C19</xm:sqref>
        </x14:dataValidation>
        <x14:dataValidation type="list" allowBlank="1" showInputMessage="1" showErrorMessage="1" xr:uid="{167D7B8B-A0ED-43A3-AFDB-EDE173EEFFAC}">
          <x14:formula1>
            <xm:f>'Drop Down Menü'!$A$225:$A$226</xm:f>
          </x14:formula1>
          <xm:sqref>C21</xm:sqref>
        </x14:dataValidation>
        <x14:dataValidation type="list" allowBlank="1" showInputMessage="1" showErrorMessage="1" xr:uid="{D87B083C-B07A-4191-991B-97DB80ADD125}">
          <x14:formula1>
            <xm:f>'Drop Down Menü'!$A$229:$A$230</xm:f>
          </x14:formula1>
          <xm:sqref>C22</xm:sqref>
        </x14:dataValidation>
        <x14:dataValidation type="list" allowBlank="1" showInputMessage="1" showErrorMessage="1" xr:uid="{5CC02523-9A28-43B0-9F72-CCB2BA1E59C4}">
          <x14:formula1>
            <xm:f>'Drop Down Menü'!$A$233:$A$234</xm:f>
          </x14:formula1>
          <xm:sqref>C23</xm:sqref>
        </x14:dataValidation>
        <x14:dataValidation type="list" allowBlank="1" showInputMessage="1" showErrorMessage="1" xr:uid="{E6DA27BF-FAD2-449A-8DAD-D796FCBBC2C8}">
          <x14:formula1>
            <xm:f>'Drop Down Wasch'!$A$2:$A$4</xm:f>
          </x14:formula1>
          <xm:sqref>C32</xm:sqref>
        </x14:dataValidation>
        <x14:dataValidation type="list" allowBlank="1" showInputMessage="1" showErrorMessage="1" xr:uid="{C06BA71F-F86A-4EF9-8483-34D22D088356}">
          <x14:formula1>
            <xm:f>'Drop Down Wasch'!$A$7:$A$8</xm:f>
          </x14:formula1>
          <xm:sqref>C35</xm:sqref>
        </x14:dataValidation>
        <x14:dataValidation type="list" allowBlank="1" showInputMessage="1" showErrorMessage="1" xr:uid="{0E178139-C159-47D2-8D4B-328079131D7B}">
          <x14:formula1>
            <xm:f>'Drop Down Wasch'!$A$11:$A$13</xm:f>
          </x14:formula1>
          <xm:sqref>C38</xm:sqref>
        </x14:dataValidation>
        <x14:dataValidation type="list" allowBlank="1" showInputMessage="1" showErrorMessage="1" xr:uid="{3B075329-3A2B-4A4E-BB50-DD5ADAC62F02}">
          <x14:formula1>
            <xm:f>'Drop Down Wasch'!$A$16:$A$17</xm:f>
          </x14:formula1>
          <xm:sqref>C41</xm:sqref>
        </x14:dataValidation>
        <x14:dataValidation type="list" allowBlank="1" showInputMessage="1" showErrorMessage="1" xr:uid="{9E2B6263-2E17-43A2-A646-AC3D32919089}">
          <x14:formula1>
            <xm:f>'Drop Down Wasch'!$A$20:$A$21</xm:f>
          </x14:formula1>
          <xm:sqref>C44</xm:sqref>
        </x14:dataValidation>
        <x14:dataValidation type="list" allowBlank="1" showInputMessage="1" showErrorMessage="1" xr:uid="{FCFBB0E7-7705-4254-BF0A-1B11F9611902}">
          <x14:formula1>
            <xm:f>'Drop Down Wasch'!$A$24:$A$25</xm:f>
          </x14:formula1>
          <xm:sqref>C47</xm:sqref>
        </x14:dataValidation>
        <x14:dataValidation type="list" allowBlank="1" showInputMessage="1" showErrorMessage="1" xr:uid="{BA54E919-C81F-4A96-BF77-5B8041740470}">
          <x14:formula1>
            <xm:f>'Drop Down Wasch'!$A$28:$A$29</xm:f>
          </x14:formula1>
          <xm:sqref>C59</xm:sqref>
        </x14:dataValidation>
        <x14:dataValidation type="list" allowBlank="1" showInputMessage="1" showErrorMessage="1" xr:uid="{7B19AE16-F23E-42DB-8043-F035D50CC59D}">
          <x14:formula1>
            <xm:f>'Drop Down Wasch'!$A$32:$A$33</xm:f>
          </x14:formula1>
          <xm:sqref>C62</xm:sqref>
        </x14:dataValidation>
        <x14:dataValidation type="list" allowBlank="1" showInputMessage="1" showErrorMessage="1" xr:uid="{B69CB582-7387-4642-826B-A6B788D767A0}">
          <x14:formula1>
            <xm:f>'Drop Down Wasch'!$A$54:$A$57</xm:f>
          </x14:formula1>
          <xm:sqref>C65</xm:sqref>
        </x14:dataValidation>
        <x14:dataValidation type="list" allowBlank="1" showInputMessage="1" showErrorMessage="1" xr:uid="{BB99DDA2-6804-42F2-8104-93ED0CC155DE}">
          <x14:formula1>
            <xm:f>'Drop Down Wasch'!$A$40:$A$43</xm:f>
          </x14:formula1>
          <xm:sqref>C68</xm:sqref>
        </x14:dataValidation>
        <x14:dataValidation type="list" allowBlank="1" showInputMessage="1" showErrorMessage="1" xr:uid="{EE671BC4-C27B-469E-8304-3C4E09F6810A}">
          <x14:formula1>
            <xm:f>'Drop Down Wasch'!$A$36:$A$37</xm:f>
          </x14:formula1>
          <xm:sqref>C71</xm:sqref>
        </x14:dataValidation>
        <x14:dataValidation type="list" allowBlank="1" showInputMessage="1" showErrorMessage="1" xr:uid="{8E87BF01-C14A-4F95-8EC0-6C4D6889E8C0}">
          <x14:formula1>
            <xm:f>'Drop Down Wasch'!$A$46:$A$47</xm:f>
          </x14:formula1>
          <xm:sqref>C74</xm:sqref>
        </x14:dataValidation>
        <x14:dataValidation type="list" allowBlank="1" showInputMessage="1" showErrorMessage="1" xr:uid="{DC4FE6F3-0475-405C-9037-8D49F7F85FCC}">
          <x14:formula1>
            <xm:f>'Drop Down Wasch'!$A$50:$A$51</xm:f>
          </x14:formula1>
          <xm:sqref>C77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BD0E3-26BA-47A3-A2F3-DD3158F23D85}">
  <sheetPr codeName="Tabelle10"/>
  <dimension ref="A1:B97"/>
  <sheetViews>
    <sheetView workbookViewId="0">
      <selection activeCell="B89" sqref="B89"/>
    </sheetView>
  </sheetViews>
  <sheetFormatPr baseColWidth="10" defaultColWidth="11.42578125" defaultRowHeight="15" x14ac:dyDescent="0.25"/>
  <cols>
    <col min="1" max="1" width="89.28515625" bestFit="1" customWidth="1"/>
  </cols>
  <sheetData>
    <row r="1" spans="1:2" x14ac:dyDescent="0.25">
      <c r="A1" t="s">
        <v>415</v>
      </c>
    </row>
    <row r="2" spans="1:2" x14ac:dyDescent="0.25">
      <c r="A2" t="s">
        <v>438</v>
      </c>
      <c r="B2">
        <v>5</v>
      </c>
    </row>
    <row r="3" spans="1:2" x14ac:dyDescent="0.25">
      <c r="A3" t="s">
        <v>439</v>
      </c>
      <c r="B3">
        <v>10</v>
      </c>
    </row>
    <row r="4" spans="1:2" x14ac:dyDescent="0.25">
      <c r="A4" t="s">
        <v>416</v>
      </c>
      <c r="B4">
        <v>15</v>
      </c>
    </row>
    <row r="6" spans="1:2" x14ac:dyDescent="0.25">
      <c r="A6" t="s">
        <v>417</v>
      </c>
    </row>
    <row r="7" spans="1:2" x14ac:dyDescent="0.25">
      <c r="A7" t="s">
        <v>86</v>
      </c>
      <c r="B7">
        <v>10</v>
      </c>
    </row>
    <row r="8" spans="1:2" x14ac:dyDescent="0.25">
      <c r="A8" t="s">
        <v>92</v>
      </c>
      <c r="B8">
        <v>0</v>
      </c>
    </row>
    <row r="10" spans="1:2" x14ac:dyDescent="0.25">
      <c r="A10" t="s">
        <v>418</v>
      </c>
    </row>
    <row r="11" spans="1:2" x14ac:dyDescent="0.25">
      <c r="A11" t="s">
        <v>440</v>
      </c>
      <c r="B11">
        <v>0</v>
      </c>
    </row>
    <row r="12" spans="1:2" x14ac:dyDescent="0.25">
      <c r="A12" t="s">
        <v>419</v>
      </c>
      <c r="B12">
        <v>5</v>
      </c>
    </row>
    <row r="13" spans="1:2" x14ac:dyDescent="0.25">
      <c r="A13" t="s">
        <v>441</v>
      </c>
      <c r="B13">
        <v>10</v>
      </c>
    </row>
    <row r="15" spans="1:2" x14ac:dyDescent="0.25">
      <c r="A15" t="s">
        <v>420</v>
      </c>
    </row>
    <row r="16" spans="1:2" x14ac:dyDescent="0.25">
      <c r="A16" t="s">
        <v>442</v>
      </c>
      <c r="B16">
        <v>0</v>
      </c>
    </row>
    <row r="17" spans="1:2" x14ac:dyDescent="0.25">
      <c r="A17" t="s">
        <v>421</v>
      </c>
      <c r="B17">
        <v>5</v>
      </c>
    </row>
    <row r="19" spans="1:2" x14ac:dyDescent="0.25">
      <c r="A19" t="s">
        <v>422</v>
      </c>
    </row>
    <row r="20" spans="1:2" x14ac:dyDescent="0.25">
      <c r="A20" t="s">
        <v>443</v>
      </c>
      <c r="B20">
        <v>0</v>
      </c>
    </row>
    <row r="21" spans="1:2" x14ac:dyDescent="0.25">
      <c r="A21" t="s">
        <v>423</v>
      </c>
      <c r="B21">
        <v>5</v>
      </c>
    </row>
    <row r="23" spans="1:2" x14ac:dyDescent="0.25">
      <c r="A23" t="s">
        <v>424</v>
      </c>
    </row>
    <row r="24" spans="1:2" x14ac:dyDescent="0.25">
      <c r="A24" t="s">
        <v>86</v>
      </c>
      <c r="B24">
        <v>5</v>
      </c>
    </row>
    <row r="25" spans="1:2" x14ac:dyDescent="0.25">
      <c r="A25" t="s">
        <v>92</v>
      </c>
      <c r="B25">
        <v>0</v>
      </c>
    </row>
    <row r="27" spans="1:2" x14ac:dyDescent="0.25">
      <c r="A27" t="s">
        <v>428</v>
      </c>
    </row>
    <row r="28" spans="1:2" x14ac:dyDescent="0.25">
      <c r="A28" t="s">
        <v>40</v>
      </c>
      <c r="B28">
        <v>10</v>
      </c>
    </row>
    <row r="29" spans="1:2" x14ac:dyDescent="0.25">
      <c r="A29" t="s">
        <v>444</v>
      </c>
      <c r="B29">
        <v>0</v>
      </c>
    </row>
    <row r="31" spans="1:2" x14ac:dyDescent="0.25">
      <c r="A31" t="s">
        <v>67</v>
      </c>
    </row>
    <row r="32" spans="1:2" x14ac:dyDescent="0.25">
      <c r="A32" t="s">
        <v>429</v>
      </c>
      <c r="B32">
        <v>5</v>
      </c>
    </row>
    <row r="33" spans="1:2" x14ac:dyDescent="0.25">
      <c r="A33" t="s">
        <v>445</v>
      </c>
      <c r="B33">
        <v>0</v>
      </c>
    </row>
    <row r="35" spans="1:2" x14ac:dyDescent="0.25">
      <c r="A35" t="s">
        <v>432</v>
      </c>
    </row>
    <row r="36" spans="1:2" x14ac:dyDescent="0.25">
      <c r="A36" t="s">
        <v>433</v>
      </c>
      <c r="B36">
        <v>5</v>
      </c>
    </row>
    <row r="37" spans="1:2" x14ac:dyDescent="0.25">
      <c r="A37" t="s">
        <v>446</v>
      </c>
      <c r="B37">
        <v>0</v>
      </c>
    </row>
    <row r="39" spans="1:2" x14ac:dyDescent="0.25">
      <c r="A39" t="s">
        <v>63</v>
      </c>
    </row>
    <row r="40" spans="1:2" x14ac:dyDescent="0.25">
      <c r="A40" t="s">
        <v>447</v>
      </c>
      <c r="B40">
        <v>15</v>
      </c>
    </row>
    <row r="41" spans="1:2" x14ac:dyDescent="0.25">
      <c r="A41" t="s">
        <v>448</v>
      </c>
      <c r="B41">
        <v>10</v>
      </c>
    </row>
    <row r="42" spans="1:2" x14ac:dyDescent="0.25">
      <c r="A42" t="s">
        <v>431</v>
      </c>
      <c r="B42">
        <v>5</v>
      </c>
    </row>
    <row r="43" spans="1:2" x14ac:dyDescent="0.25">
      <c r="A43" t="s">
        <v>449</v>
      </c>
      <c r="B43">
        <v>0</v>
      </c>
    </row>
    <row r="45" spans="1:2" x14ac:dyDescent="0.25">
      <c r="A45" t="s">
        <v>55</v>
      </c>
    </row>
    <row r="46" spans="1:2" x14ac:dyDescent="0.25">
      <c r="A46" t="s">
        <v>128</v>
      </c>
      <c r="B46">
        <v>10</v>
      </c>
    </row>
    <row r="47" spans="1:2" x14ac:dyDescent="0.25">
      <c r="A47" t="s">
        <v>138</v>
      </c>
      <c r="B47">
        <v>0</v>
      </c>
    </row>
    <row r="49" spans="1:2" x14ac:dyDescent="0.25">
      <c r="A49" s="5" t="s">
        <v>190</v>
      </c>
    </row>
    <row r="50" spans="1:2" x14ac:dyDescent="0.25">
      <c r="A50" s="5" t="s">
        <v>243</v>
      </c>
      <c r="B50">
        <v>0</v>
      </c>
    </row>
    <row r="51" spans="1:2" x14ac:dyDescent="0.25">
      <c r="A51" s="5" t="s">
        <v>435</v>
      </c>
      <c r="B51">
        <v>10</v>
      </c>
    </row>
    <row r="53" spans="1:2" x14ac:dyDescent="0.25">
      <c r="A53" s="2" t="s">
        <v>450</v>
      </c>
    </row>
    <row r="54" spans="1:2" x14ac:dyDescent="0.25">
      <c r="A54" s="7" t="s">
        <v>451</v>
      </c>
      <c r="B54">
        <v>0</v>
      </c>
    </row>
    <row r="55" spans="1:2" x14ac:dyDescent="0.25">
      <c r="A55" s="7" t="s">
        <v>452</v>
      </c>
      <c r="B55">
        <v>5</v>
      </c>
    </row>
    <row r="56" spans="1:2" x14ac:dyDescent="0.25">
      <c r="A56" s="19" t="s">
        <v>453</v>
      </c>
      <c r="B56">
        <v>10</v>
      </c>
    </row>
    <row r="57" spans="1:2" x14ac:dyDescent="0.25">
      <c r="A57" s="7" t="s">
        <v>430</v>
      </c>
      <c r="B57">
        <v>15</v>
      </c>
    </row>
    <row r="59" spans="1:2" x14ac:dyDescent="0.25">
      <c r="A59" t="s">
        <v>25</v>
      </c>
    </row>
    <row r="60" spans="1:2" x14ac:dyDescent="0.25">
      <c r="A60" s="7" t="s">
        <v>259</v>
      </c>
      <c r="B60">
        <v>0</v>
      </c>
    </row>
    <row r="61" spans="1:2" x14ac:dyDescent="0.25">
      <c r="A61" s="7" t="s">
        <v>436</v>
      </c>
      <c r="B61">
        <v>5</v>
      </c>
    </row>
    <row r="63" spans="1:2" x14ac:dyDescent="0.25">
      <c r="A63" t="s">
        <v>276</v>
      </c>
    </row>
    <row r="64" spans="1:2" x14ac:dyDescent="0.25">
      <c r="A64" t="s">
        <v>454</v>
      </c>
      <c r="B64">
        <v>10</v>
      </c>
    </row>
    <row r="65" spans="1:2" x14ac:dyDescent="0.25">
      <c r="A65" t="s">
        <v>455</v>
      </c>
      <c r="B65">
        <v>0</v>
      </c>
    </row>
    <row r="66" spans="1:2" x14ac:dyDescent="0.25">
      <c r="A66" s="7" t="s">
        <v>283</v>
      </c>
      <c r="B66">
        <v>0</v>
      </c>
    </row>
    <row r="67" spans="1:2" x14ac:dyDescent="0.25">
      <c r="A67" s="7" t="s">
        <v>121</v>
      </c>
      <c r="B67">
        <v>5</v>
      </c>
    </row>
    <row r="68" spans="1:2" x14ac:dyDescent="0.25">
      <c r="A68" s="7" t="s">
        <v>284</v>
      </c>
      <c r="B68">
        <v>0</v>
      </c>
    </row>
    <row r="69" spans="1:2" x14ac:dyDescent="0.25">
      <c r="A69" s="7" t="s">
        <v>122</v>
      </c>
      <c r="B69">
        <v>5</v>
      </c>
    </row>
    <row r="70" spans="1:2" x14ac:dyDescent="0.25">
      <c r="A70" s="7" t="s">
        <v>285</v>
      </c>
      <c r="B70">
        <v>0</v>
      </c>
    </row>
    <row r="71" spans="1:2" x14ac:dyDescent="0.25">
      <c r="A71" s="7" t="s">
        <v>123</v>
      </c>
      <c r="B71">
        <v>5</v>
      </c>
    </row>
    <row r="72" spans="1:2" x14ac:dyDescent="0.25">
      <c r="A72" s="7" t="s">
        <v>456</v>
      </c>
      <c r="B72">
        <v>0</v>
      </c>
    </row>
    <row r="73" spans="1:2" x14ac:dyDescent="0.25">
      <c r="A73" t="s">
        <v>457</v>
      </c>
      <c r="B73">
        <v>5</v>
      </c>
    </row>
    <row r="75" spans="1:2" x14ac:dyDescent="0.25">
      <c r="A75" s="2" t="s">
        <v>458</v>
      </c>
    </row>
    <row r="76" spans="1:2" x14ac:dyDescent="0.25">
      <c r="A76" s="2" t="s">
        <v>298</v>
      </c>
    </row>
    <row r="77" spans="1:2" x14ac:dyDescent="0.25">
      <c r="A77" s="2" t="s">
        <v>299</v>
      </c>
      <c r="B77" s="27">
        <f>VLOOKUP('Waschraum- Hygienepapier'!C88,'Waschraum- Hygienepapier'!C88:I88,7,0)</f>
        <v>0</v>
      </c>
    </row>
    <row r="78" spans="1:2" x14ac:dyDescent="0.25">
      <c r="A78" s="2" t="s">
        <v>300</v>
      </c>
      <c r="B78" s="27">
        <v>5.0000000000000001E-3</v>
      </c>
    </row>
    <row r="79" spans="1:2" x14ac:dyDescent="0.25">
      <c r="A79" s="2" t="s">
        <v>301</v>
      </c>
      <c r="B79" s="27">
        <f>2-B77-B78</f>
        <v>1.9950000000000001</v>
      </c>
    </row>
    <row r="81" spans="1:2" x14ac:dyDescent="0.25">
      <c r="A81" s="2" t="s">
        <v>459</v>
      </c>
    </row>
    <row r="82" spans="1:2" x14ac:dyDescent="0.25">
      <c r="A82" s="2" t="s">
        <v>298</v>
      </c>
    </row>
    <row r="83" spans="1:2" x14ac:dyDescent="0.25">
      <c r="A83" s="2" t="s">
        <v>299</v>
      </c>
      <c r="B83" s="27">
        <f>VLOOKUP('Waschraum- Hygienepapier'!C89,'Waschraum- Hygienepapier'!C89:I89,7,0)</f>
        <v>0.1</v>
      </c>
    </row>
    <row r="84" spans="1:2" x14ac:dyDescent="0.25">
      <c r="A84" s="2" t="s">
        <v>300</v>
      </c>
      <c r="B84" s="27">
        <v>5.0000000000000001E-3</v>
      </c>
    </row>
    <row r="85" spans="1:2" x14ac:dyDescent="0.25">
      <c r="A85" s="2" t="s">
        <v>301</v>
      </c>
      <c r="B85" s="27">
        <f>2-B83-B84</f>
        <v>1.895</v>
      </c>
    </row>
    <row r="86" spans="1:2" x14ac:dyDescent="0.25">
      <c r="A86" s="2"/>
      <c r="B86" s="27"/>
    </row>
    <row r="87" spans="1:2" x14ac:dyDescent="0.25">
      <c r="A87" s="2" t="s">
        <v>459</v>
      </c>
    </row>
    <row r="88" spans="1:2" x14ac:dyDescent="0.25">
      <c r="A88" s="2" t="s">
        <v>298</v>
      </c>
    </row>
    <row r="89" spans="1:2" x14ac:dyDescent="0.25">
      <c r="A89" s="2" t="s">
        <v>299</v>
      </c>
      <c r="B89" s="27">
        <f>VLOOKUP('Waschraum- Hygienepapier'!C90,'Waschraum- Hygienepapier'!C90:I90,7,0)</f>
        <v>0</v>
      </c>
    </row>
    <row r="90" spans="1:2" x14ac:dyDescent="0.25">
      <c r="A90" s="2" t="s">
        <v>300</v>
      </c>
      <c r="B90" s="27">
        <v>5.0000000000000001E-3</v>
      </c>
    </row>
    <row r="91" spans="1:2" x14ac:dyDescent="0.25">
      <c r="A91" s="2" t="s">
        <v>301</v>
      </c>
      <c r="B91" s="27">
        <f>2-B89-B90</f>
        <v>1.9950000000000001</v>
      </c>
    </row>
    <row r="93" spans="1:2" x14ac:dyDescent="0.25">
      <c r="A93" s="2" t="s">
        <v>460</v>
      </c>
    </row>
    <row r="94" spans="1:2" x14ac:dyDescent="0.25">
      <c r="A94" s="2" t="s">
        <v>298</v>
      </c>
    </row>
    <row r="95" spans="1:2" x14ac:dyDescent="0.25">
      <c r="A95" s="2" t="s">
        <v>299</v>
      </c>
      <c r="B95" s="27">
        <f>VLOOKUP('Waschraum- Hygienepapier'!C91,'Waschraum- Hygienepapier'!C91:I91,7,0)</f>
        <v>0.04</v>
      </c>
    </row>
    <row r="96" spans="1:2" x14ac:dyDescent="0.25">
      <c r="A96" s="2" t="s">
        <v>300</v>
      </c>
      <c r="B96" s="27">
        <v>5.0000000000000001E-3</v>
      </c>
    </row>
    <row r="97" spans="1:2" x14ac:dyDescent="0.25">
      <c r="A97" s="2" t="s">
        <v>301</v>
      </c>
      <c r="B97" s="27">
        <f>2-B95-B96</f>
        <v>1.9550000000000001</v>
      </c>
    </row>
  </sheetData>
  <pageMargins left="0.7" right="0.7" top="0.78740157499999996" bottom="0.78740157499999996" header="0.3" footer="0.3"/>
  <pageSetup orientation="portrait" r:id="rId1"/>
  <customProperties>
    <customPr name="_pios_id" r:id="rId2"/>
    <customPr name="IbpWorksheetKeyString_GUID" r:id="rId3"/>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77CFE-95F7-43F9-94D0-212F106CF989}">
  <dimension ref="A2:W158"/>
  <sheetViews>
    <sheetView showGridLines="0" topLeftCell="A18" zoomScaleNormal="100" workbookViewId="0">
      <selection activeCell="C34" sqref="C34"/>
    </sheetView>
  </sheetViews>
  <sheetFormatPr baseColWidth="10" defaultColWidth="11.42578125" defaultRowHeight="15" x14ac:dyDescent="0.25"/>
  <cols>
    <col min="1" max="1" width="10.7109375" style="4" customWidth="1"/>
    <col min="2" max="2" width="2.42578125" customWidth="1"/>
    <col min="3" max="3" width="86.5703125" customWidth="1"/>
    <col min="4" max="4" width="20.7109375" customWidth="1"/>
    <col min="5" max="5" width="3.7109375" customWidth="1"/>
    <col min="6" max="6" width="30.5703125" customWidth="1"/>
    <col min="7" max="7" width="14" customWidth="1"/>
    <col min="9" max="9" width="11.42578125" hidden="1" customWidth="1"/>
    <col min="10" max="10" width="13.7109375" customWidth="1"/>
    <col min="11" max="11" width="11.42578125" style="4"/>
    <col min="12" max="12" width="2.42578125" customWidth="1"/>
    <col min="13" max="14" width="11.42578125" style="4"/>
    <col min="15" max="15" width="11.42578125" style="29"/>
  </cols>
  <sheetData>
    <row r="2" spans="1:22" ht="15.75" thickBot="1" x14ac:dyDescent="0.3">
      <c r="B2" s="4"/>
      <c r="C2" s="16"/>
      <c r="D2" s="16"/>
      <c r="E2" s="16"/>
      <c r="F2" s="4"/>
      <c r="G2" s="4"/>
      <c r="H2" s="4"/>
      <c r="I2" s="4"/>
      <c r="J2" s="4"/>
      <c r="L2" s="4"/>
      <c r="O2" s="31"/>
      <c r="P2" s="4"/>
      <c r="Q2" s="4"/>
      <c r="R2" s="4"/>
      <c r="S2" s="4"/>
      <c r="T2" s="4"/>
      <c r="U2" s="4"/>
      <c r="V2" s="4"/>
    </row>
    <row r="3" spans="1:22" ht="21" customHeight="1" x14ac:dyDescent="0.25">
      <c r="A3" s="11"/>
      <c r="B3" s="61"/>
      <c r="C3" s="307" t="s">
        <v>79</v>
      </c>
      <c r="D3" s="307"/>
      <c r="E3" s="340"/>
      <c r="F3" s="49"/>
      <c r="G3" s="49"/>
      <c r="H3" s="49"/>
      <c r="I3" s="49"/>
      <c r="J3" s="49"/>
      <c r="K3" s="49"/>
      <c r="L3" s="49"/>
      <c r="O3" s="31"/>
      <c r="P3" s="4"/>
      <c r="Q3" s="4"/>
      <c r="R3" s="4"/>
      <c r="S3" s="4"/>
      <c r="T3" s="4"/>
      <c r="U3" s="4"/>
      <c r="V3" s="4"/>
    </row>
    <row r="4" spans="1:22" ht="14.65" customHeight="1" x14ac:dyDescent="0.25">
      <c r="A4" s="11"/>
      <c r="B4" s="4"/>
      <c r="C4" s="309"/>
      <c r="D4" s="309"/>
      <c r="E4" s="341"/>
      <c r="F4" s="49"/>
      <c r="G4" s="49"/>
      <c r="H4" s="49"/>
      <c r="I4" s="49"/>
      <c r="J4" s="49"/>
      <c r="K4" s="49"/>
      <c r="L4" s="49"/>
      <c r="O4" s="31"/>
      <c r="P4" s="4"/>
      <c r="Q4" s="4"/>
      <c r="R4" s="4"/>
      <c r="S4" s="4"/>
      <c r="T4" s="4"/>
      <c r="U4" s="4"/>
      <c r="V4" s="4"/>
    </row>
    <row r="5" spans="1:22" ht="28.5" customHeight="1" x14ac:dyDescent="0.25">
      <c r="A5" s="11"/>
      <c r="B5" s="4"/>
      <c r="C5" s="309"/>
      <c r="D5" s="309"/>
      <c r="E5" s="341"/>
      <c r="F5" s="49"/>
      <c r="G5" s="49"/>
      <c r="H5" s="49"/>
      <c r="I5" s="49"/>
      <c r="J5" s="49"/>
      <c r="K5" s="49"/>
      <c r="L5" s="49"/>
      <c r="O5" s="31"/>
      <c r="P5" s="4"/>
      <c r="Q5" s="4"/>
      <c r="R5" s="4"/>
      <c r="S5" s="4"/>
      <c r="T5" s="4"/>
      <c r="U5" s="4"/>
      <c r="V5" s="4"/>
    </row>
    <row r="6" spans="1:22" ht="14.65" customHeight="1" x14ac:dyDescent="0.25">
      <c r="A6" s="11"/>
      <c r="B6" s="4"/>
      <c r="C6" s="49"/>
      <c r="D6" s="49"/>
      <c r="E6" s="55"/>
      <c r="F6" s="49"/>
      <c r="G6" s="4"/>
      <c r="H6" s="4"/>
      <c r="I6" s="4"/>
      <c r="J6" s="4"/>
      <c r="L6" s="4"/>
      <c r="O6" s="31"/>
      <c r="P6" s="4"/>
      <c r="Q6" s="4"/>
      <c r="R6" s="4"/>
      <c r="S6" s="4"/>
      <c r="T6" s="4"/>
      <c r="U6" s="4"/>
      <c r="V6" s="4"/>
    </row>
    <row r="7" spans="1:22" ht="26.25" x14ac:dyDescent="0.4">
      <c r="A7" s="11"/>
      <c r="B7" s="4"/>
      <c r="C7" s="342" t="s">
        <v>461</v>
      </c>
      <c r="D7" s="342"/>
      <c r="E7" s="144"/>
      <c r="F7" s="71"/>
      <c r="G7" s="4"/>
      <c r="H7" s="4"/>
      <c r="I7" s="4"/>
      <c r="J7" s="4"/>
      <c r="L7" s="4"/>
      <c r="O7" s="31"/>
      <c r="P7" s="4"/>
      <c r="Q7" s="4"/>
      <c r="R7" s="4"/>
      <c r="S7" s="4"/>
      <c r="T7" s="4"/>
      <c r="U7" s="4"/>
      <c r="V7" s="4"/>
    </row>
    <row r="8" spans="1:22" x14ac:dyDescent="0.25">
      <c r="A8" s="11"/>
      <c r="B8" s="4"/>
      <c r="C8" s="4"/>
      <c r="D8" s="4"/>
      <c r="E8" s="11"/>
      <c r="F8" s="4"/>
      <c r="G8" s="4"/>
      <c r="H8" s="4"/>
      <c r="I8" s="4"/>
      <c r="J8" s="4"/>
      <c r="L8" s="4"/>
      <c r="O8" s="31"/>
      <c r="P8" s="4"/>
      <c r="Q8" s="4"/>
      <c r="R8" s="4"/>
      <c r="S8" s="4"/>
      <c r="T8" s="4"/>
      <c r="U8" s="4"/>
      <c r="V8" s="4"/>
    </row>
    <row r="9" spans="1:22" ht="21" x14ac:dyDescent="0.25">
      <c r="A9" s="11"/>
      <c r="B9" s="4"/>
      <c r="C9" s="334" t="s">
        <v>182</v>
      </c>
      <c r="D9" s="335"/>
      <c r="E9" s="11"/>
      <c r="F9" s="4"/>
      <c r="G9" s="4"/>
      <c r="H9" s="4"/>
      <c r="I9" s="4"/>
      <c r="J9" s="4"/>
      <c r="L9" s="4"/>
      <c r="O9" s="31"/>
      <c r="P9" s="4"/>
      <c r="Q9" s="4"/>
      <c r="R9" s="4"/>
      <c r="S9" s="4"/>
      <c r="T9" s="4"/>
      <c r="U9" s="4"/>
      <c r="V9" s="4"/>
    </row>
    <row r="10" spans="1:22" x14ac:dyDescent="0.25">
      <c r="A10" s="11"/>
      <c r="B10" s="4"/>
      <c r="C10" s="4"/>
      <c r="D10" s="4"/>
      <c r="E10" s="11"/>
      <c r="F10" s="4"/>
      <c r="G10" s="4"/>
      <c r="H10" s="4"/>
      <c r="I10" s="4"/>
      <c r="J10" s="4"/>
      <c r="L10" s="4"/>
      <c r="O10" s="31"/>
      <c r="P10" s="4"/>
      <c r="Q10" s="4"/>
      <c r="R10" s="4"/>
      <c r="S10" s="4"/>
      <c r="T10" s="4"/>
      <c r="U10" s="4"/>
      <c r="V10" s="4"/>
    </row>
    <row r="11" spans="1:22" ht="45" customHeight="1" x14ac:dyDescent="0.25">
      <c r="A11" s="11"/>
      <c r="B11" s="4"/>
      <c r="C11" s="320" t="s">
        <v>183</v>
      </c>
      <c r="D11" s="321"/>
      <c r="E11" s="56"/>
      <c r="F11" s="50"/>
      <c r="G11" s="50"/>
      <c r="H11" s="50"/>
      <c r="I11" s="50"/>
      <c r="J11" s="50"/>
      <c r="K11" s="50"/>
      <c r="L11" s="4"/>
      <c r="O11" s="31"/>
      <c r="P11" s="4"/>
      <c r="Q11" s="4"/>
      <c r="R11" s="4"/>
      <c r="S11" s="4"/>
      <c r="T11" s="4"/>
      <c r="U11" s="4"/>
      <c r="V11" s="4"/>
    </row>
    <row r="12" spans="1:22" x14ac:dyDescent="0.25">
      <c r="A12" s="11"/>
      <c r="B12" s="4"/>
      <c r="C12" s="50"/>
      <c r="D12" s="50"/>
      <c r="E12" s="56"/>
      <c r="F12" s="50"/>
      <c r="G12" s="50"/>
      <c r="H12" s="50"/>
      <c r="I12" s="50"/>
      <c r="J12" s="50"/>
      <c r="K12" s="50"/>
      <c r="L12" s="4"/>
      <c r="O12" s="31"/>
      <c r="P12" s="4"/>
      <c r="Q12" s="4"/>
      <c r="R12" s="4"/>
      <c r="S12" s="4"/>
      <c r="T12" s="4"/>
      <c r="U12" s="4"/>
    </row>
    <row r="13" spans="1:22" ht="26.65" customHeight="1" x14ac:dyDescent="0.25">
      <c r="A13" s="11"/>
      <c r="B13" s="4"/>
      <c r="C13" s="336" t="s">
        <v>117</v>
      </c>
      <c r="D13" s="337"/>
      <c r="E13" s="56"/>
      <c r="F13" s="50"/>
      <c r="G13" s="50"/>
      <c r="H13" s="50"/>
      <c r="I13" s="50"/>
      <c r="J13" s="50"/>
      <c r="K13" s="50"/>
      <c r="L13" s="4"/>
      <c r="O13" s="31"/>
      <c r="P13" s="4"/>
      <c r="Q13" s="4"/>
      <c r="R13" s="4"/>
      <c r="S13" s="4"/>
      <c r="T13" s="4"/>
      <c r="U13" s="4"/>
    </row>
    <row r="14" spans="1:22" ht="15.6" customHeight="1" x14ac:dyDescent="0.25">
      <c r="A14" s="11"/>
      <c r="B14" s="4"/>
      <c r="C14" s="152"/>
      <c r="D14" s="152"/>
      <c r="E14" s="56"/>
      <c r="F14" s="50"/>
      <c r="G14" s="50"/>
      <c r="H14" s="50"/>
      <c r="I14" s="50"/>
      <c r="J14" s="50"/>
      <c r="K14" s="50"/>
      <c r="L14" s="4"/>
      <c r="O14" s="31"/>
      <c r="P14" s="4"/>
      <c r="Q14" s="4"/>
      <c r="R14" s="4"/>
      <c r="S14" s="4"/>
      <c r="T14" s="4"/>
      <c r="U14" s="4"/>
    </row>
    <row r="15" spans="1:22" ht="15.6" customHeight="1" x14ac:dyDescent="0.25">
      <c r="A15" s="11"/>
      <c r="B15" s="4"/>
      <c r="C15" s="326"/>
      <c r="D15" s="327"/>
      <c r="E15" s="56"/>
      <c r="F15" s="50"/>
      <c r="G15" s="50"/>
      <c r="H15" s="50"/>
      <c r="I15" s="50"/>
      <c r="J15" s="50"/>
      <c r="K15" s="50"/>
      <c r="L15" s="4"/>
      <c r="O15" s="31"/>
      <c r="P15" s="4"/>
      <c r="Q15" s="4"/>
      <c r="R15" s="4"/>
      <c r="S15" s="4"/>
      <c r="T15" s="4"/>
      <c r="U15" s="4"/>
    </row>
    <row r="16" spans="1:22" ht="15.6" customHeight="1" x14ac:dyDescent="0.35">
      <c r="A16" s="11"/>
      <c r="B16" s="4"/>
      <c r="C16" s="75" t="s">
        <v>185</v>
      </c>
      <c r="D16" s="132"/>
      <c r="E16" s="56"/>
      <c r="F16" s="50"/>
      <c r="G16" s="50"/>
      <c r="H16" s="50"/>
      <c r="I16" s="50"/>
      <c r="J16" s="50"/>
      <c r="K16" s="50"/>
      <c r="L16" s="4"/>
      <c r="O16" s="31"/>
      <c r="P16" s="4"/>
      <c r="Q16" s="4"/>
      <c r="R16" s="4"/>
      <c r="S16" s="4"/>
      <c r="T16" s="4"/>
      <c r="U16" s="4"/>
    </row>
    <row r="17" spans="1:22" ht="15.6" customHeight="1" x14ac:dyDescent="0.25">
      <c r="A17" s="11"/>
      <c r="B17" s="4"/>
      <c r="C17" s="12"/>
      <c r="D17" s="8"/>
      <c r="E17" s="56"/>
      <c r="F17" s="50"/>
      <c r="G17" s="50"/>
      <c r="H17" s="50"/>
      <c r="I17" s="50"/>
      <c r="J17" s="50"/>
      <c r="K17" s="50"/>
      <c r="L17" s="4"/>
      <c r="O17" s="31"/>
      <c r="P17" s="4"/>
      <c r="Q17" s="4"/>
      <c r="R17" s="4"/>
      <c r="S17" s="4"/>
      <c r="T17" s="4"/>
      <c r="U17" s="4"/>
    </row>
    <row r="18" spans="1:22" ht="30.6" customHeight="1" x14ac:dyDescent="0.25">
      <c r="A18" s="11"/>
      <c r="B18" s="4"/>
      <c r="C18" s="332" t="s">
        <v>462</v>
      </c>
      <c r="D18" s="333"/>
      <c r="E18" s="56"/>
      <c r="F18" s="50"/>
      <c r="G18" s="50"/>
      <c r="H18" s="50"/>
      <c r="I18" s="50"/>
      <c r="J18" s="50"/>
      <c r="K18" s="50"/>
      <c r="L18" s="4"/>
      <c r="O18" s="31"/>
      <c r="P18" s="4"/>
      <c r="Q18" s="4"/>
      <c r="R18" s="4"/>
      <c r="S18" s="4"/>
      <c r="T18" s="4"/>
      <c r="U18" s="4"/>
    </row>
    <row r="19" spans="1:22" ht="15.6" customHeight="1" x14ac:dyDescent="0.25">
      <c r="A19" s="11"/>
      <c r="B19" s="4"/>
      <c r="C19" s="328"/>
      <c r="D19" s="329"/>
      <c r="E19" s="56"/>
      <c r="F19" s="50"/>
      <c r="G19" s="50"/>
      <c r="H19" s="50"/>
      <c r="I19" s="50"/>
      <c r="J19" s="50"/>
      <c r="K19" s="50"/>
      <c r="L19" s="4"/>
      <c r="O19" s="31"/>
      <c r="P19" s="4"/>
      <c r="Q19" s="4"/>
      <c r="R19" s="4"/>
      <c r="S19" s="4"/>
      <c r="T19" s="4"/>
      <c r="U19" s="4"/>
    </row>
    <row r="20" spans="1:22" ht="15.6" customHeight="1" x14ac:dyDescent="0.25">
      <c r="A20" s="11"/>
      <c r="B20" s="4"/>
      <c r="C20" s="86" t="s">
        <v>119</v>
      </c>
      <c r="D20" s="145"/>
      <c r="E20" s="56"/>
      <c r="F20" s="50"/>
      <c r="G20" s="50"/>
      <c r="H20" s="50"/>
      <c r="I20" s="36">
        <f>VLOOKUP(C20,'Drop Down Menü'!A220:B222,2,0)</f>
        <v>0</v>
      </c>
      <c r="J20" s="50"/>
      <c r="K20" s="50"/>
      <c r="L20" s="4"/>
      <c r="O20" s="31"/>
      <c r="P20" s="4"/>
      <c r="Q20" s="4"/>
      <c r="R20" s="4"/>
      <c r="S20" s="4"/>
      <c r="T20" s="4"/>
      <c r="U20" s="4"/>
    </row>
    <row r="21" spans="1:22" ht="15.6" customHeight="1" x14ac:dyDescent="0.25">
      <c r="A21" s="11"/>
      <c r="B21" s="4"/>
      <c r="C21" s="86" t="s">
        <v>187</v>
      </c>
      <c r="D21" s="145"/>
      <c r="E21" s="56"/>
      <c r="F21" s="50"/>
      <c r="G21" s="50"/>
      <c r="H21" s="50"/>
      <c r="I21" s="36">
        <f>VLOOKUP(C21,'Drop Down Menü'!A216:B218,2,0)</f>
        <v>0</v>
      </c>
      <c r="J21" s="50"/>
      <c r="K21" s="50"/>
      <c r="L21" s="4"/>
      <c r="O21" s="31"/>
      <c r="P21" s="4"/>
      <c r="Q21" s="4"/>
      <c r="R21" s="4"/>
      <c r="S21" s="4"/>
      <c r="T21" s="4"/>
      <c r="U21" s="4"/>
    </row>
    <row r="22" spans="1:22" ht="15" customHeight="1" x14ac:dyDescent="0.25">
      <c r="A22" s="11"/>
      <c r="B22" s="4"/>
      <c r="C22" s="86" t="s">
        <v>283</v>
      </c>
      <c r="D22" s="145"/>
      <c r="E22" s="56"/>
      <c r="F22" s="50"/>
      <c r="G22" s="50"/>
      <c r="H22" s="50"/>
      <c r="I22" s="36">
        <f>VLOOKUP(C22,'[2]Drop Down Menü'!A194:B195,2,0)</f>
        <v>0</v>
      </c>
      <c r="J22" s="50"/>
      <c r="K22" s="50"/>
      <c r="L22" s="4"/>
      <c r="O22" s="31"/>
      <c r="P22" s="4"/>
      <c r="Q22" s="4"/>
      <c r="R22" s="4"/>
      <c r="S22" s="4"/>
      <c r="T22" s="4"/>
      <c r="U22" s="4"/>
    </row>
    <row r="23" spans="1:22" ht="15" customHeight="1" x14ac:dyDescent="0.25">
      <c r="A23" s="11"/>
      <c r="B23" s="4"/>
      <c r="C23" s="86" t="s">
        <v>284</v>
      </c>
      <c r="D23" s="145"/>
      <c r="E23" s="56"/>
      <c r="F23" s="50"/>
      <c r="G23" s="50"/>
      <c r="H23" s="50"/>
      <c r="I23" s="36">
        <f>VLOOKUP(C23,'[2]Drop Down Menü'!A198:B199,2,0)</f>
        <v>0</v>
      </c>
      <c r="J23" s="50"/>
      <c r="K23" s="50"/>
      <c r="L23" s="4"/>
      <c r="O23" s="31"/>
      <c r="P23" s="4"/>
      <c r="Q23" s="4"/>
      <c r="R23" s="4"/>
      <c r="S23" s="4"/>
      <c r="T23" s="4"/>
      <c r="U23" s="4"/>
    </row>
    <row r="24" spans="1:22" ht="13.35" customHeight="1" x14ac:dyDescent="0.25">
      <c r="A24" s="11"/>
      <c r="B24" s="4"/>
      <c r="C24" s="86" t="s">
        <v>285</v>
      </c>
      <c r="D24" s="145"/>
      <c r="E24" s="56"/>
      <c r="F24" s="50"/>
      <c r="G24" s="50"/>
      <c r="H24" s="50"/>
      <c r="I24" s="36">
        <f>VLOOKUP(C24,'[2]Drop Down Menü'!A202:B203,2,0)</f>
        <v>0</v>
      </c>
      <c r="J24" s="50"/>
      <c r="K24" s="50"/>
      <c r="L24" s="4"/>
      <c r="O24" s="31"/>
      <c r="P24" s="4"/>
      <c r="Q24" s="4"/>
      <c r="R24" s="4"/>
      <c r="S24" s="4"/>
      <c r="T24" s="4"/>
      <c r="U24" s="4"/>
    </row>
    <row r="25" spans="1:22" ht="13.35" customHeight="1" x14ac:dyDescent="0.25">
      <c r="A25" s="11"/>
      <c r="B25" s="4"/>
      <c r="C25" s="155"/>
      <c r="D25" s="153"/>
      <c r="E25" s="56"/>
      <c r="F25" s="50"/>
      <c r="G25" s="50"/>
      <c r="H25" s="50"/>
      <c r="I25" s="31"/>
      <c r="J25" s="50"/>
      <c r="K25" s="50"/>
      <c r="L25" s="4"/>
      <c r="O25" s="31"/>
      <c r="P25" s="4"/>
      <c r="Q25" s="4"/>
      <c r="R25" s="4"/>
      <c r="S25" s="4"/>
      <c r="T25" s="4"/>
      <c r="U25" s="4"/>
    </row>
    <row r="26" spans="1:22" ht="13.35" customHeight="1" x14ac:dyDescent="0.25">
      <c r="A26" s="11"/>
      <c r="B26" s="4"/>
      <c r="C26" s="154"/>
      <c r="D26" s="154"/>
      <c r="E26" s="56"/>
      <c r="F26" s="50"/>
      <c r="G26" s="50"/>
      <c r="H26" s="50"/>
      <c r="I26" s="31"/>
      <c r="J26" s="50"/>
      <c r="K26" s="50"/>
      <c r="L26" s="4"/>
      <c r="O26" s="31"/>
      <c r="P26" s="4"/>
      <c r="Q26" s="4"/>
      <c r="R26" s="4"/>
      <c r="S26" s="4"/>
      <c r="T26" s="4"/>
      <c r="U26" s="4"/>
    </row>
    <row r="27" spans="1:22" x14ac:dyDescent="0.25">
      <c r="A27" s="11"/>
      <c r="B27" s="10"/>
      <c r="C27" s="343"/>
      <c r="D27" s="343"/>
      <c r="E27" s="57"/>
      <c r="F27" s="32"/>
      <c r="G27" s="32"/>
      <c r="H27" s="4"/>
      <c r="I27" s="4"/>
      <c r="J27" s="33"/>
      <c r="K27" s="33"/>
      <c r="L27" s="4"/>
      <c r="O27" s="31"/>
      <c r="P27" s="4"/>
      <c r="Q27" s="4"/>
      <c r="R27" s="4"/>
      <c r="S27" s="4"/>
      <c r="T27" s="4"/>
      <c r="U27" s="4"/>
    </row>
    <row r="28" spans="1:22" x14ac:dyDescent="0.25">
      <c r="A28" s="11"/>
      <c r="B28" s="4"/>
      <c r="C28" s="157" t="s">
        <v>463</v>
      </c>
      <c r="D28" s="8"/>
      <c r="E28" s="11"/>
      <c r="F28" s="4"/>
      <c r="G28" s="4"/>
      <c r="H28" s="4"/>
      <c r="I28" s="4"/>
      <c r="J28" s="4"/>
      <c r="L28" s="4"/>
      <c r="O28" s="31"/>
      <c r="P28" s="4"/>
      <c r="Q28" s="4"/>
      <c r="R28" s="4"/>
      <c r="S28" s="4"/>
      <c r="T28" s="4"/>
      <c r="U28" s="4"/>
    </row>
    <row r="29" spans="1:22" x14ac:dyDescent="0.25">
      <c r="A29" s="11"/>
      <c r="B29" s="4"/>
      <c r="C29" s="12"/>
      <c r="D29" s="8"/>
      <c r="E29" s="11"/>
      <c r="F29" s="4"/>
      <c r="G29" s="4"/>
      <c r="H29" s="4"/>
      <c r="I29" s="4"/>
      <c r="J29" s="4"/>
      <c r="L29" s="4"/>
      <c r="O29" s="31"/>
      <c r="P29" s="4"/>
      <c r="Q29" s="4"/>
      <c r="R29" s="4"/>
      <c r="S29" s="4"/>
      <c r="T29" s="4"/>
      <c r="U29" s="4"/>
    </row>
    <row r="30" spans="1:22" x14ac:dyDescent="0.25">
      <c r="A30" s="11"/>
      <c r="B30" s="4"/>
      <c r="C30" s="149" t="s">
        <v>464</v>
      </c>
      <c r="D30" s="51"/>
      <c r="E30" s="58"/>
      <c r="F30" s="48"/>
      <c r="G30" s="48"/>
      <c r="H30" s="48"/>
      <c r="I30" s="31" t="s">
        <v>157</v>
      </c>
      <c r="J30" s="48"/>
      <c r="L30" s="4"/>
      <c r="P30" s="4"/>
      <c r="Q30" s="4"/>
      <c r="R30" s="4"/>
      <c r="S30" s="4"/>
      <c r="T30" s="4"/>
      <c r="U30" s="4"/>
      <c r="V30" s="4"/>
    </row>
    <row r="31" spans="1:22" x14ac:dyDescent="0.25">
      <c r="A31" s="11"/>
      <c r="B31" s="4"/>
      <c r="C31" s="99" t="s">
        <v>92</v>
      </c>
      <c r="D31" s="8"/>
      <c r="E31" s="11"/>
      <c r="F31" s="4"/>
      <c r="G31" s="4"/>
      <c r="H31" s="4"/>
      <c r="I31" s="36">
        <f>VLOOKUP(C31,'[2]Drop Down Abfallsäcke'!B3:C4,2,0)</f>
        <v>0</v>
      </c>
      <c r="J31" s="4"/>
      <c r="L31" s="4"/>
      <c r="P31" s="4"/>
      <c r="Q31" s="4"/>
      <c r="R31" s="4"/>
      <c r="S31" s="4"/>
      <c r="T31" s="4"/>
      <c r="U31" s="4"/>
      <c r="V31" s="4"/>
    </row>
    <row r="32" spans="1:22" s="4" customFormat="1" x14ac:dyDescent="0.25">
      <c r="A32" s="11"/>
      <c r="C32" s="12"/>
      <c r="D32" s="8"/>
      <c r="E32" s="11"/>
      <c r="I32" s="31"/>
    </row>
    <row r="33" spans="1:23" s="4" customFormat="1" x14ac:dyDescent="0.25">
      <c r="A33" s="11"/>
      <c r="C33" s="149" t="s">
        <v>465</v>
      </c>
      <c r="D33" s="8"/>
      <c r="E33" s="11"/>
      <c r="I33" s="31"/>
    </row>
    <row r="34" spans="1:23" s="4" customFormat="1" x14ac:dyDescent="0.25">
      <c r="A34" s="11"/>
      <c r="C34" s="101" t="s">
        <v>485</v>
      </c>
      <c r="D34" s="148"/>
      <c r="E34" s="147"/>
      <c r="F34" s="146"/>
      <c r="I34" s="36">
        <f>VLOOKUP(C34,'Drop Down Abfallsäcke'!B7:C9,2,0)</f>
        <v>0</v>
      </c>
    </row>
    <row r="35" spans="1:23" s="4" customFormat="1" x14ac:dyDescent="0.25">
      <c r="A35" s="11"/>
      <c r="C35" s="12"/>
      <c r="D35" s="8"/>
      <c r="E35" s="11"/>
      <c r="I35" s="31"/>
    </row>
    <row r="36" spans="1:23" s="4" customFormat="1" x14ac:dyDescent="0.25">
      <c r="A36" s="11"/>
      <c r="C36" s="149" t="s">
        <v>467</v>
      </c>
      <c r="D36" s="8"/>
      <c r="E36" s="11"/>
      <c r="I36" s="31"/>
    </row>
    <row r="37" spans="1:23" s="4" customFormat="1" x14ac:dyDescent="0.25">
      <c r="A37" s="11"/>
      <c r="C37" s="100" t="s">
        <v>92</v>
      </c>
      <c r="D37" s="14"/>
      <c r="E37" s="11"/>
      <c r="I37" s="36">
        <f>VLOOKUP(C37,'[2]Drop Down Abfallsäcke'!B10:C11,2,0)</f>
        <v>0</v>
      </c>
    </row>
    <row r="38" spans="1:23" s="4" customFormat="1" x14ac:dyDescent="0.25">
      <c r="A38" s="11"/>
      <c r="E38" s="11"/>
      <c r="I38" s="31"/>
      <c r="K38"/>
      <c r="L38"/>
      <c r="M38"/>
      <c r="N38"/>
      <c r="O38"/>
      <c r="P38"/>
      <c r="Q38"/>
      <c r="R38"/>
      <c r="S38"/>
      <c r="T38"/>
      <c r="U38"/>
      <c r="V38"/>
      <c r="W38"/>
    </row>
    <row r="39" spans="1:23" s="4" customFormat="1" x14ac:dyDescent="0.25">
      <c r="A39" s="11"/>
      <c r="C39" s="156" t="s">
        <v>468</v>
      </c>
      <c r="D39" s="35"/>
      <c r="F39" s="10"/>
      <c r="I39" s="31"/>
      <c r="K39"/>
      <c r="L39"/>
      <c r="M39"/>
      <c r="N39"/>
      <c r="O39"/>
      <c r="P39"/>
      <c r="Q39"/>
      <c r="R39"/>
      <c r="S39"/>
      <c r="T39"/>
      <c r="U39"/>
      <c r="V39"/>
      <c r="W39"/>
    </row>
    <row r="40" spans="1:23" s="4" customFormat="1" x14ac:dyDescent="0.25">
      <c r="A40" s="11"/>
      <c r="C40" s="12"/>
      <c r="D40" s="8"/>
      <c r="E40" s="11"/>
      <c r="I40" s="31"/>
      <c r="K40"/>
      <c r="L40"/>
      <c r="M40"/>
      <c r="N40"/>
      <c r="O40"/>
      <c r="P40"/>
      <c r="Q40"/>
      <c r="R40"/>
      <c r="S40"/>
      <c r="T40"/>
      <c r="U40"/>
      <c r="V40"/>
      <c r="W40"/>
    </row>
    <row r="41" spans="1:23" s="4" customFormat="1" x14ac:dyDescent="0.25">
      <c r="A41" s="11"/>
      <c r="C41" s="13" t="s">
        <v>469</v>
      </c>
      <c r="D41" s="8"/>
      <c r="E41" s="11"/>
      <c r="I41" s="31"/>
      <c r="K41"/>
      <c r="L41"/>
      <c r="M41"/>
      <c r="N41"/>
      <c r="O41"/>
      <c r="P41"/>
      <c r="Q41"/>
      <c r="R41"/>
      <c r="S41"/>
      <c r="T41"/>
      <c r="U41"/>
      <c r="V41"/>
      <c r="W41"/>
    </row>
    <row r="42" spans="1:23" s="4" customFormat="1" x14ac:dyDescent="0.25">
      <c r="A42" s="11"/>
      <c r="C42" s="101" t="s">
        <v>243</v>
      </c>
      <c r="D42" s="53"/>
      <c r="E42" s="59"/>
      <c r="F42" s="48"/>
      <c r="G42" s="48"/>
      <c r="H42" s="48"/>
      <c r="I42" s="36">
        <f>VLOOKUP(C42,'[2]Drop Down Abfallsäcke'!B14:C15,2,0)</f>
        <v>0</v>
      </c>
      <c r="K42"/>
      <c r="L42"/>
      <c r="M42"/>
      <c r="N42"/>
      <c r="O42"/>
      <c r="P42"/>
      <c r="Q42"/>
      <c r="R42"/>
      <c r="S42"/>
      <c r="T42"/>
      <c r="U42"/>
      <c r="V42"/>
      <c r="W42"/>
    </row>
    <row r="43" spans="1:23" s="4" customFormat="1" x14ac:dyDescent="0.25">
      <c r="A43" s="11"/>
      <c r="C43" s="12"/>
      <c r="D43" s="8"/>
      <c r="E43" s="11"/>
      <c r="I43" s="31"/>
      <c r="K43"/>
      <c r="L43"/>
      <c r="M43"/>
      <c r="N43"/>
      <c r="O43"/>
      <c r="P43"/>
      <c r="Q43"/>
      <c r="R43"/>
      <c r="S43"/>
      <c r="T43"/>
      <c r="U43"/>
      <c r="V43"/>
      <c r="W43"/>
    </row>
    <row r="44" spans="1:23" s="4" customFormat="1" x14ac:dyDescent="0.25">
      <c r="A44" s="11"/>
      <c r="C44" s="149" t="s">
        <v>470</v>
      </c>
      <c r="D44" s="8"/>
      <c r="E44" s="11"/>
      <c r="I44" s="31"/>
      <c r="K44"/>
      <c r="L44"/>
      <c r="M44"/>
      <c r="N44"/>
      <c r="O44"/>
      <c r="P44"/>
      <c r="Q44"/>
      <c r="R44"/>
      <c r="S44"/>
      <c r="T44"/>
      <c r="U44"/>
      <c r="V44"/>
      <c r="W44"/>
    </row>
    <row r="45" spans="1:23" s="4" customFormat="1" x14ac:dyDescent="0.25">
      <c r="A45" s="11"/>
      <c r="C45" s="101" t="s">
        <v>471</v>
      </c>
      <c r="D45" s="148"/>
      <c r="E45" s="11"/>
      <c r="I45" s="36">
        <f>VLOOKUP(C45,'[2]Drop Down Abfallsäcke'!B17:C21,2,0)</f>
        <v>0</v>
      </c>
      <c r="K45"/>
      <c r="L45"/>
      <c r="M45"/>
      <c r="N45"/>
      <c r="O45"/>
      <c r="P45"/>
      <c r="Q45"/>
      <c r="R45"/>
      <c r="S45"/>
      <c r="T45"/>
      <c r="U45"/>
      <c r="V45"/>
      <c r="W45"/>
    </row>
    <row r="46" spans="1:23" s="4" customFormat="1" x14ac:dyDescent="0.25">
      <c r="A46" s="11"/>
      <c r="C46" s="12"/>
      <c r="D46" s="8"/>
      <c r="E46" s="11"/>
      <c r="I46" s="31"/>
      <c r="K46"/>
      <c r="L46"/>
      <c r="M46"/>
      <c r="N46"/>
      <c r="O46"/>
      <c r="P46"/>
      <c r="Q46"/>
      <c r="R46"/>
      <c r="S46"/>
      <c r="T46"/>
      <c r="U46"/>
      <c r="V46"/>
      <c r="W46"/>
    </row>
    <row r="47" spans="1:23" s="4" customFormat="1" x14ac:dyDescent="0.25">
      <c r="A47" s="11"/>
      <c r="C47" s="149" t="s">
        <v>472</v>
      </c>
      <c r="D47" s="8"/>
      <c r="E47" s="11"/>
      <c r="I47" s="31"/>
      <c r="K47"/>
      <c r="L47"/>
      <c r="M47"/>
      <c r="N47"/>
      <c r="O47"/>
      <c r="P47"/>
      <c r="Q47"/>
      <c r="R47"/>
      <c r="S47"/>
      <c r="T47"/>
      <c r="U47"/>
      <c r="V47"/>
      <c r="W47"/>
    </row>
    <row r="48" spans="1:23" s="4" customFormat="1" x14ac:dyDescent="0.25">
      <c r="A48" s="11"/>
      <c r="C48" s="101" t="s">
        <v>234</v>
      </c>
      <c r="D48" s="148"/>
      <c r="E48" s="11"/>
      <c r="I48" s="36">
        <f>VLOOKUP(C48,'[2]Drop Down Abfallsäcke'!B23:C25,2,0)</f>
        <v>3</v>
      </c>
      <c r="K48"/>
      <c r="L48"/>
      <c r="M48"/>
      <c r="N48"/>
      <c r="O48"/>
      <c r="P48"/>
      <c r="Q48"/>
      <c r="R48"/>
      <c r="S48"/>
      <c r="T48"/>
      <c r="U48"/>
      <c r="V48"/>
      <c r="W48"/>
    </row>
    <row r="49" spans="1:23" s="4" customFormat="1" x14ac:dyDescent="0.25">
      <c r="A49" s="11"/>
      <c r="C49" s="12"/>
      <c r="D49" s="8"/>
      <c r="E49" s="11"/>
      <c r="I49" s="31"/>
      <c r="K49"/>
      <c r="L49"/>
      <c r="M49"/>
      <c r="N49"/>
      <c r="O49"/>
      <c r="P49"/>
      <c r="Q49"/>
      <c r="R49"/>
      <c r="S49"/>
      <c r="T49"/>
      <c r="U49"/>
      <c r="V49"/>
      <c r="W49"/>
    </row>
    <row r="50" spans="1:23" s="4" customFormat="1" x14ac:dyDescent="0.25">
      <c r="A50" s="11"/>
      <c r="C50" s="149" t="s">
        <v>473</v>
      </c>
      <c r="D50" s="8"/>
      <c r="E50" s="11"/>
      <c r="I50" s="31"/>
      <c r="K50"/>
      <c r="L50"/>
      <c r="M50"/>
      <c r="N50"/>
      <c r="O50"/>
      <c r="P50"/>
      <c r="Q50"/>
      <c r="R50"/>
      <c r="S50"/>
      <c r="T50"/>
      <c r="U50"/>
      <c r="V50"/>
      <c r="W50"/>
    </row>
    <row r="51" spans="1:23" s="4" customFormat="1" x14ac:dyDescent="0.25">
      <c r="A51" s="11"/>
      <c r="C51" s="101" t="s">
        <v>92</v>
      </c>
      <c r="D51" s="8"/>
      <c r="E51" s="11"/>
      <c r="I51" s="38">
        <f>VLOOKUP(C51,'[2]Drop Down Abfallsäcke'!B27:C28,2,0)</f>
        <v>0</v>
      </c>
      <c r="K51"/>
      <c r="L51"/>
      <c r="M51"/>
      <c r="N51"/>
      <c r="O51"/>
      <c r="P51"/>
      <c r="Q51"/>
      <c r="R51"/>
      <c r="S51"/>
      <c r="T51"/>
      <c r="U51"/>
      <c r="V51"/>
      <c r="W51"/>
    </row>
    <row r="52" spans="1:23" s="4" customFormat="1" x14ac:dyDescent="0.25">
      <c r="A52" s="11"/>
      <c r="B52" s="85"/>
      <c r="C52" s="150"/>
      <c r="D52" s="14"/>
      <c r="E52" s="11"/>
      <c r="I52" s="151"/>
      <c r="K52"/>
      <c r="L52"/>
      <c r="M52"/>
      <c r="N52"/>
      <c r="O52"/>
      <c r="P52"/>
      <c r="Q52"/>
      <c r="R52"/>
      <c r="S52"/>
      <c r="T52"/>
      <c r="U52"/>
      <c r="V52"/>
      <c r="W52"/>
    </row>
    <row r="53" spans="1:23" s="4" customFormat="1" ht="15.75" thickBot="1" x14ac:dyDescent="0.3">
      <c r="A53" s="11"/>
      <c r="B53" s="16"/>
      <c r="C53" s="16"/>
      <c r="D53" s="16"/>
      <c r="E53" s="17"/>
      <c r="K53"/>
      <c r="L53"/>
      <c r="M53"/>
      <c r="N53"/>
      <c r="O53" s="29"/>
      <c r="P53"/>
      <c r="Q53"/>
      <c r="R53"/>
      <c r="S53"/>
      <c r="T53"/>
      <c r="U53"/>
      <c r="V53"/>
      <c r="W53"/>
    </row>
    <row r="54" spans="1:23" s="4" customFormat="1" x14ac:dyDescent="0.25">
      <c r="K54"/>
      <c r="L54"/>
      <c r="M54"/>
      <c r="N54"/>
      <c r="O54" s="29"/>
      <c r="P54"/>
      <c r="Q54"/>
      <c r="R54"/>
      <c r="S54"/>
      <c r="T54"/>
      <c r="U54"/>
      <c r="V54"/>
      <c r="W54"/>
    </row>
    <row r="55" spans="1:23" s="4" customFormat="1" ht="18.75" hidden="1" x14ac:dyDescent="0.3">
      <c r="C55" s="47" t="s">
        <v>474</v>
      </c>
      <c r="K55"/>
      <c r="L55"/>
      <c r="M55"/>
      <c r="N55"/>
      <c r="O55" s="29"/>
      <c r="P55"/>
      <c r="Q55"/>
      <c r="R55"/>
      <c r="S55"/>
      <c r="T55"/>
      <c r="U55"/>
      <c r="V55"/>
      <c r="W55"/>
    </row>
    <row r="56" spans="1:23" s="4" customFormat="1" ht="18.75" hidden="1" x14ac:dyDescent="0.3">
      <c r="C56" s="47"/>
      <c r="H56" s="40" t="s">
        <v>148</v>
      </c>
      <c r="I56" s="40" t="s">
        <v>149</v>
      </c>
      <c r="J56" s="4" t="s">
        <v>150</v>
      </c>
      <c r="K56"/>
      <c r="L56"/>
      <c r="M56"/>
      <c r="N56"/>
      <c r="O56" s="29"/>
      <c r="P56"/>
      <c r="Q56"/>
      <c r="R56"/>
      <c r="S56"/>
      <c r="T56"/>
      <c r="U56"/>
      <c r="V56"/>
      <c r="W56"/>
    </row>
    <row r="57" spans="1:23" s="4" customFormat="1" hidden="1" x14ac:dyDescent="0.25">
      <c r="C57" s="4" t="s">
        <v>475</v>
      </c>
      <c r="H57" s="41">
        <v>55</v>
      </c>
      <c r="I57" s="41">
        <f>SUM(I21:I24)</f>
        <v>0</v>
      </c>
      <c r="J57" s="44">
        <f>I57/H57</f>
        <v>0</v>
      </c>
      <c r="K57"/>
      <c r="L57"/>
      <c r="M57"/>
      <c r="N57"/>
      <c r="O57" s="29"/>
      <c r="P57"/>
      <c r="Q57"/>
      <c r="R57"/>
      <c r="S57"/>
      <c r="T57"/>
      <c r="U57"/>
      <c r="V57"/>
      <c r="W57"/>
    </row>
    <row r="58" spans="1:23" s="4" customFormat="1" hidden="1" x14ac:dyDescent="0.25">
      <c r="C58" s="4" t="s">
        <v>463</v>
      </c>
      <c r="H58" s="41">
        <v>30</v>
      </c>
      <c r="I58" s="41">
        <f>I31+I34+I37</f>
        <v>0</v>
      </c>
      <c r="J58" s="44">
        <f>I58/H58</f>
        <v>0</v>
      </c>
      <c r="K58"/>
      <c r="L58"/>
      <c r="M58"/>
      <c r="N58"/>
      <c r="O58" s="29"/>
      <c r="P58"/>
      <c r="Q58"/>
      <c r="R58"/>
      <c r="S58"/>
      <c r="T58"/>
      <c r="U58"/>
      <c r="V58"/>
      <c r="W58"/>
    </row>
    <row r="59" spans="1:23" s="4" customFormat="1" hidden="1" x14ac:dyDescent="0.25">
      <c r="C59" s="4" t="s">
        <v>476</v>
      </c>
      <c r="H59" s="41">
        <v>45</v>
      </c>
      <c r="I59" s="41">
        <f>I42+I45+I48+I51</f>
        <v>3</v>
      </c>
      <c r="J59" s="44">
        <f t="shared" ref="J59:J60" si="0">I59/H59</f>
        <v>6.6666666666666666E-2</v>
      </c>
      <c r="K59"/>
      <c r="L59"/>
      <c r="M59"/>
      <c r="N59"/>
      <c r="O59" s="29"/>
      <c r="P59"/>
      <c r="Q59"/>
      <c r="R59"/>
      <c r="S59"/>
      <c r="T59"/>
      <c r="U59"/>
      <c r="V59"/>
      <c r="W59"/>
    </row>
    <row r="60" spans="1:23" s="4" customFormat="1" hidden="1" x14ac:dyDescent="0.25">
      <c r="C60" s="40" t="s">
        <v>474</v>
      </c>
      <c r="H60" s="42">
        <f>H57+H58+H59</f>
        <v>130</v>
      </c>
      <c r="I60" s="42">
        <f>I57+I58+I59</f>
        <v>3</v>
      </c>
      <c r="J60" s="44">
        <f t="shared" si="0"/>
        <v>2.3076923076923078E-2</v>
      </c>
      <c r="K60"/>
      <c r="L60"/>
      <c r="M60"/>
      <c r="N60"/>
      <c r="O60" s="29"/>
      <c r="P60"/>
      <c r="Q60"/>
      <c r="R60"/>
      <c r="S60"/>
      <c r="T60"/>
      <c r="U60"/>
      <c r="V60"/>
      <c r="W60"/>
    </row>
    <row r="61" spans="1:23" s="4" customFormat="1" x14ac:dyDescent="0.25">
      <c r="K61"/>
      <c r="L61"/>
      <c r="M61"/>
      <c r="N61"/>
      <c r="O61" s="29"/>
      <c r="P61"/>
      <c r="Q61"/>
      <c r="R61"/>
      <c r="S61"/>
      <c r="T61"/>
      <c r="U61"/>
      <c r="V61"/>
      <c r="W61"/>
    </row>
    <row r="62" spans="1:23" s="4" customFormat="1" x14ac:dyDescent="0.25">
      <c r="K62"/>
      <c r="L62"/>
      <c r="M62"/>
      <c r="N62"/>
      <c r="O62" s="29"/>
      <c r="P62"/>
      <c r="Q62"/>
      <c r="R62"/>
      <c r="S62"/>
      <c r="T62"/>
      <c r="U62"/>
      <c r="V62"/>
      <c r="W62"/>
    </row>
    <row r="63" spans="1:23" s="4" customFormat="1" x14ac:dyDescent="0.25">
      <c r="K63"/>
      <c r="L63"/>
      <c r="M63"/>
      <c r="N63"/>
      <c r="O63" s="29"/>
      <c r="P63"/>
      <c r="Q63"/>
      <c r="R63"/>
      <c r="S63"/>
      <c r="T63"/>
      <c r="U63"/>
      <c r="V63"/>
      <c r="W63"/>
    </row>
    <row r="64" spans="1:23" s="4" customFormat="1" x14ac:dyDescent="0.25">
      <c r="K64"/>
      <c r="L64"/>
      <c r="M64"/>
      <c r="N64"/>
      <c r="O64" s="29"/>
      <c r="P64"/>
      <c r="Q64"/>
      <c r="R64"/>
      <c r="S64"/>
      <c r="T64"/>
      <c r="U64"/>
      <c r="V64"/>
      <c r="W64"/>
    </row>
    <row r="65" spans="11:23" s="4" customFormat="1" x14ac:dyDescent="0.25">
      <c r="K65"/>
      <c r="L65"/>
      <c r="M65"/>
      <c r="N65"/>
      <c r="O65" s="29"/>
      <c r="P65"/>
      <c r="Q65"/>
      <c r="R65"/>
      <c r="S65"/>
      <c r="T65"/>
      <c r="U65"/>
      <c r="V65"/>
      <c r="W65"/>
    </row>
    <row r="66" spans="11:23" s="4" customFormat="1" x14ac:dyDescent="0.25">
      <c r="K66"/>
      <c r="L66"/>
      <c r="M66"/>
      <c r="N66"/>
      <c r="O66" s="29"/>
      <c r="P66"/>
      <c r="Q66"/>
      <c r="R66"/>
      <c r="S66"/>
      <c r="T66"/>
      <c r="U66"/>
      <c r="V66"/>
      <c r="W66"/>
    </row>
    <row r="67" spans="11:23" s="4" customFormat="1" x14ac:dyDescent="0.25">
      <c r="K67"/>
      <c r="L67"/>
      <c r="M67"/>
      <c r="N67"/>
      <c r="O67" s="29"/>
      <c r="P67"/>
      <c r="Q67"/>
      <c r="R67"/>
      <c r="S67"/>
      <c r="T67"/>
      <c r="U67"/>
      <c r="V67"/>
      <c r="W67"/>
    </row>
    <row r="68" spans="11:23" s="4" customFormat="1" x14ac:dyDescent="0.25">
      <c r="K68"/>
      <c r="L68"/>
      <c r="M68"/>
      <c r="N68"/>
      <c r="O68" s="29"/>
      <c r="P68"/>
      <c r="Q68"/>
      <c r="R68"/>
      <c r="S68"/>
      <c r="T68"/>
      <c r="U68"/>
      <c r="V68"/>
      <c r="W68"/>
    </row>
    <row r="69" spans="11:23" s="4" customFormat="1" x14ac:dyDescent="0.25">
      <c r="K69"/>
      <c r="L69"/>
      <c r="M69"/>
      <c r="N69"/>
      <c r="O69" s="29"/>
      <c r="P69"/>
      <c r="Q69"/>
      <c r="R69"/>
      <c r="S69"/>
      <c r="T69"/>
      <c r="U69"/>
      <c r="V69"/>
      <c r="W69"/>
    </row>
    <row r="70" spans="11:23" s="4" customFormat="1" x14ac:dyDescent="0.25">
      <c r="K70"/>
      <c r="L70"/>
      <c r="M70"/>
      <c r="N70"/>
      <c r="O70" s="29"/>
      <c r="P70"/>
      <c r="Q70"/>
      <c r="R70"/>
      <c r="S70"/>
      <c r="T70"/>
      <c r="U70"/>
      <c r="V70"/>
      <c r="W70"/>
    </row>
    <row r="71" spans="11:23" s="4" customFormat="1" x14ac:dyDescent="0.25">
      <c r="K71"/>
      <c r="L71"/>
      <c r="M71"/>
      <c r="N71"/>
      <c r="O71" s="29"/>
      <c r="P71"/>
      <c r="Q71"/>
      <c r="R71"/>
      <c r="S71"/>
      <c r="T71"/>
      <c r="U71"/>
      <c r="V71"/>
      <c r="W71"/>
    </row>
    <row r="72" spans="11:23" s="4" customFormat="1" x14ac:dyDescent="0.25">
      <c r="K72"/>
      <c r="L72"/>
      <c r="M72"/>
      <c r="N72"/>
      <c r="O72" s="29"/>
      <c r="P72"/>
      <c r="Q72"/>
      <c r="R72"/>
      <c r="S72"/>
      <c r="T72"/>
      <c r="U72"/>
      <c r="V72"/>
      <c r="W72"/>
    </row>
    <row r="73" spans="11:23" s="4" customFormat="1" x14ac:dyDescent="0.25">
      <c r="K73"/>
      <c r="L73"/>
      <c r="M73"/>
      <c r="N73"/>
      <c r="O73" s="29"/>
      <c r="P73"/>
      <c r="Q73"/>
      <c r="R73"/>
      <c r="S73"/>
      <c r="T73"/>
      <c r="U73"/>
      <c r="V73"/>
      <c r="W73"/>
    </row>
    <row r="74" spans="11:23" s="4" customFormat="1" x14ac:dyDescent="0.25">
      <c r="K74"/>
      <c r="L74"/>
      <c r="M74"/>
      <c r="N74"/>
      <c r="O74" s="29"/>
      <c r="P74"/>
      <c r="Q74"/>
      <c r="R74"/>
      <c r="S74"/>
      <c r="T74"/>
      <c r="U74"/>
      <c r="V74"/>
      <c r="W74"/>
    </row>
    <row r="75" spans="11:23" s="4" customFormat="1" x14ac:dyDescent="0.25">
      <c r="K75"/>
      <c r="L75"/>
      <c r="M75"/>
      <c r="N75"/>
      <c r="O75" s="29"/>
      <c r="P75"/>
      <c r="Q75"/>
      <c r="R75"/>
      <c r="S75"/>
      <c r="T75"/>
      <c r="U75"/>
      <c r="V75"/>
      <c r="W75"/>
    </row>
    <row r="76" spans="11:23" s="4" customFormat="1" x14ac:dyDescent="0.25">
      <c r="K76"/>
      <c r="L76"/>
      <c r="M76"/>
      <c r="N76"/>
      <c r="O76" s="29"/>
      <c r="P76"/>
      <c r="Q76"/>
      <c r="R76"/>
      <c r="S76"/>
      <c r="T76"/>
      <c r="U76"/>
      <c r="V76"/>
      <c r="W76"/>
    </row>
    <row r="77" spans="11:23" s="4" customFormat="1" x14ac:dyDescent="0.25">
      <c r="K77"/>
      <c r="L77"/>
      <c r="M77"/>
      <c r="N77"/>
      <c r="O77" s="29"/>
      <c r="P77"/>
      <c r="Q77"/>
      <c r="R77"/>
      <c r="S77"/>
      <c r="T77"/>
      <c r="U77"/>
      <c r="V77"/>
      <c r="W77"/>
    </row>
    <row r="78" spans="11:23" s="4" customFormat="1" x14ac:dyDescent="0.25">
      <c r="K78"/>
      <c r="L78"/>
      <c r="M78"/>
      <c r="N78"/>
      <c r="O78" s="29"/>
      <c r="P78"/>
      <c r="Q78"/>
      <c r="R78"/>
      <c r="S78"/>
      <c r="T78"/>
      <c r="U78"/>
      <c r="V78"/>
      <c r="W78"/>
    </row>
    <row r="79" spans="11:23" s="4" customFormat="1" x14ac:dyDescent="0.25">
      <c r="K79"/>
      <c r="L79"/>
      <c r="M79"/>
      <c r="N79"/>
      <c r="O79" s="29"/>
      <c r="P79"/>
      <c r="Q79"/>
      <c r="R79"/>
      <c r="S79"/>
      <c r="T79"/>
      <c r="U79"/>
      <c r="V79"/>
      <c r="W79"/>
    </row>
    <row r="80" spans="11:23" s="4" customFormat="1" x14ac:dyDescent="0.25">
      <c r="K80"/>
      <c r="L80"/>
      <c r="M80"/>
      <c r="N80"/>
      <c r="O80" s="29"/>
      <c r="P80"/>
      <c r="Q80"/>
      <c r="R80"/>
      <c r="S80"/>
      <c r="T80"/>
      <c r="U80"/>
      <c r="V80"/>
      <c r="W80"/>
    </row>
    <row r="81" spans="11:23" s="4" customFormat="1" x14ac:dyDescent="0.25">
      <c r="K81"/>
      <c r="L81"/>
      <c r="M81"/>
      <c r="N81"/>
      <c r="O81" s="29"/>
      <c r="P81"/>
      <c r="Q81"/>
      <c r="R81"/>
      <c r="S81"/>
      <c r="T81"/>
      <c r="U81"/>
      <c r="V81"/>
      <c r="W81"/>
    </row>
    <row r="82" spans="11:23" s="4" customFormat="1" x14ac:dyDescent="0.25">
      <c r="K82"/>
      <c r="L82"/>
      <c r="M82"/>
      <c r="N82"/>
      <c r="O82" s="29"/>
      <c r="P82"/>
      <c r="Q82"/>
      <c r="R82"/>
      <c r="S82"/>
      <c r="T82"/>
      <c r="U82"/>
      <c r="V82"/>
      <c r="W82"/>
    </row>
    <row r="83" spans="11:23" s="4" customFormat="1" x14ac:dyDescent="0.25">
      <c r="K83"/>
      <c r="L83"/>
      <c r="M83"/>
      <c r="N83"/>
      <c r="O83" s="29"/>
      <c r="P83"/>
      <c r="Q83"/>
      <c r="R83"/>
      <c r="S83"/>
      <c r="T83"/>
      <c r="U83"/>
      <c r="V83"/>
      <c r="W83"/>
    </row>
    <row r="84" spans="11:23" s="4" customFormat="1" x14ac:dyDescent="0.25">
      <c r="K84"/>
      <c r="L84"/>
      <c r="M84"/>
      <c r="N84"/>
      <c r="O84" s="29"/>
      <c r="P84"/>
      <c r="Q84"/>
      <c r="R84"/>
      <c r="S84"/>
      <c r="T84"/>
      <c r="U84"/>
      <c r="V84"/>
      <c r="W84"/>
    </row>
    <row r="85" spans="11:23" s="4" customFormat="1" x14ac:dyDescent="0.25">
      <c r="K85"/>
      <c r="L85"/>
      <c r="M85"/>
      <c r="N85"/>
      <c r="O85" s="29"/>
      <c r="P85"/>
      <c r="Q85"/>
      <c r="R85"/>
      <c r="S85"/>
      <c r="T85"/>
      <c r="U85"/>
      <c r="V85"/>
      <c r="W85"/>
    </row>
    <row r="86" spans="11:23" s="4" customFormat="1" x14ac:dyDescent="0.25">
      <c r="K86"/>
      <c r="L86"/>
      <c r="M86"/>
      <c r="N86"/>
      <c r="O86" s="29"/>
      <c r="P86"/>
      <c r="Q86"/>
      <c r="R86"/>
      <c r="S86"/>
      <c r="T86"/>
      <c r="U86"/>
      <c r="V86"/>
      <c r="W86"/>
    </row>
    <row r="87" spans="11:23" s="4" customFormat="1" x14ac:dyDescent="0.25">
      <c r="K87"/>
      <c r="L87"/>
      <c r="M87"/>
      <c r="N87"/>
      <c r="O87" s="29"/>
      <c r="P87"/>
      <c r="Q87"/>
      <c r="R87"/>
      <c r="S87"/>
      <c r="T87"/>
      <c r="U87"/>
      <c r="V87"/>
      <c r="W87"/>
    </row>
    <row r="88" spans="11:23" s="4" customFormat="1" x14ac:dyDescent="0.25">
      <c r="K88"/>
      <c r="L88"/>
      <c r="M88"/>
      <c r="N88"/>
      <c r="O88" s="29"/>
      <c r="P88"/>
      <c r="Q88"/>
      <c r="R88"/>
      <c r="S88"/>
      <c r="T88"/>
      <c r="U88"/>
      <c r="V88"/>
      <c r="W88"/>
    </row>
    <row r="89" spans="11:23" s="4" customFormat="1" x14ac:dyDescent="0.25">
      <c r="K89"/>
      <c r="L89"/>
      <c r="M89"/>
      <c r="N89"/>
      <c r="O89" s="29"/>
      <c r="P89"/>
      <c r="Q89"/>
      <c r="R89"/>
      <c r="S89"/>
      <c r="T89"/>
      <c r="U89"/>
      <c r="V89"/>
      <c r="W89"/>
    </row>
    <row r="90" spans="11:23" s="4" customFormat="1" x14ac:dyDescent="0.25">
      <c r="K90"/>
      <c r="L90"/>
      <c r="M90"/>
      <c r="N90"/>
      <c r="O90" s="29"/>
      <c r="P90"/>
      <c r="Q90"/>
      <c r="R90"/>
      <c r="S90"/>
      <c r="T90"/>
      <c r="U90"/>
      <c r="V90"/>
      <c r="W90"/>
    </row>
    <row r="91" spans="11:23" s="4" customFormat="1" x14ac:dyDescent="0.25">
      <c r="K91"/>
      <c r="L91"/>
      <c r="M91"/>
      <c r="N91"/>
      <c r="O91" s="29"/>
      <c r="P91"/>
      <c r="Q91"/>
      <c r="R91"/>
      <c r="S91"/>
      <c r="T91"/>
      <c r="U91"/>
      <c r="V91"/>
      <c r="W91"/>
    </row>
    <row r="92" spans="11:23" s="4" customFormat="1" x14ac:dyDescent="0.25">
      <c r="K92"/>
      <c r="L92"/>
      <c r="M92"/>
      <c r="N92"/>
      <c r="O92" s="29"/>
      <c r="P92"/>
      <c r="Q92"/>
      <c r="R92"/>
      <c r="S92"/>
      <c r="T92"/>
      <c r="U92"/>
      <c r="V92"/>
      <c r="W92"/>
    </row>
    <row r="93" spans="11:23" s="4" customFormat="1" x14ac:dyDescent="0.25">
      <c r="K93"/>
      <c r="L93"/>
      <c r="M93"/>
      <c r="N93"/>
      <c r="O93" s="29"/>
      <c r="P93"/>
      <c r="Q93"/>
      <c r="R93"/>
      <c r="S93"/>
      <c r="T93"/>
      <c r="U93"/>
      <c r="V93"/>
      <c r="W93"/>
    </row>
    <row r="94" spans="11:23" s="4" customFormat="1" x14ac:dyDescent="0.25">
      <c r="K94"/>
      <c r="L94"/>
      <c r="M94"/>
      <c r="N94"/>
      <c r="O94" s="29"/>
      <c r="P94"/>
      <c r="Q94"/>
      <c r="R94"/>
      <c r="S94"/>
      <c r="T94"/>
      <c r="U94"/>
      <c r="V94"/>
      <c r="W94"/>
    </row>
    <row r="95" spans="11:23" s="4" customFormat="1" x14ac:dyDescent="0.25">
      <c r="K95"/>
      <c r="L95"/>
      <c r="M95"/>
      <c r="N95"/>
      <c r="O95" s="29"/>
      <c r="P95"/>
      <c r="Q95"/>
      <c r="R95"/>
      <c r="S95"/>
      <c r="T95"/>
      <c r="U95"/>
      <c r="V95"/>
      <c r="W95"/>
    </row>
    <row r="96" spans="11:23" s="4" customFormat="1" x14ac:dyDescent="0.25">
      <c r="K96"/>
      <c r="L96"/>
      <c r="M96"/>
      <c r="N96"/>
      <c r="O96" s="29"/>
      <c r="P96"/>
      <c r="Q96"/>
      <c r="R96"/>
      <c r="S96"/>
      <c r="T96"/>
      <c r="U96"/>
      <c r="V96"/>
      <c r="W96"/>
    </row>
    <row r="97" spans="11:23" s="4" customFormat="1" x14ac:dyDescent="0.25">
      <c r="K97"/>
      <c r="L97"/>
      <c r="M97"/>
      <c r="N97"/>
      <c r="O97" s="29"/>
      <c r="P97"/>
      <c r="Q97"/>
      <c r="R97"/>
      <c r="S97"/>
      <c r="T97"/>
      <c r="U97"/>
      <c r="V97"/>
      <c r="W97"/>
    </row>
    <row r="98" spans="11:23" s="4" customFormat="1" x14ac:dyDescent="0.25">
      <c r="K98"/>
      <c r="L98"/>
      <c r="M98"/>
      <c r="N98"/>
      <c r="O98" s="29"/>
      <c r="P98"/>
      <c r="Q98"/>
      <c r="R98"/>
      <c r="S98"/>
      <c r="T98"/>
      <c r="U98"/>
      <c r="V98"/>
      <c r="W98"/>
    </row>
    <row r="99" spans="11:23" s="4" customFormat="1" x14ac:dyDescent="0.25">
      <c r="K99"/>
      <c r="L99"/>
      <c r="M99"/>
      <c r="N99"/>
      <c r="O99" s="29"/>
      <c r="P99"/>
      <c r="Q99"/>
      <c r="R99"/>
      <c r="S99"/>
      <c r="T99"/>
      <c r="U99"/>
      <c r="V99"/>
      <c r="W99"/>
    </row>
    <row r="100" spans="11:23" s="4" customFormat="1" x14ac:dyDescent="0.25">
      <c r="K100"/>
      <c r="L100"/>
      <c r="M100"/>
      <c r="N100"/>
      <c r="O100" s="29"/>
      <c r="P100"/>
      <c r="Q100"/>
      <c r="R100"/>
      <c r="S100"/>
      <c r="T100"/>
      <c r="U100"/>
      <c r="V100"/>
      <c r="W100"/>
    </row>
    <row r="101" spans="11:23" s="4" customFormat="1" x14ac:dyDescent="0.25">
      <c r="K101"/>
      <c r="L101"/>
      <c r="M101"/>
      <c r="N101"/>
      <c r="O101" s="29"/>
      <c r="P101"/>
      <c r="Q101"/>
      <c r="R101"/>
      <c r="S101"/>
      <c r="T101"/>
      <c r="U101"/>
      <c r="V101"/>
      <c r="W101"/>
    </row>
    <row r="102" spans="11:23" s="4" customFormat="1" x14ac:dyDescent="0.25">
      <c r="K102"/>
      <c r="L102"/>
      <c r="M102"/>
      <c r="N102"/>
      <c r="O102" s="29"/>
      <c r="P102"/>
      <c r="Q102"/>
      <c r="R102"/>
      <c r="S102"/>
      <c r="T102"/>
      <c r="U102"/>
      <c r="V102"/>
      <c r="W102"/>
    </row>
    <row r="103" spans="11:23" s="4" customFormat="1" x14ac:dyDescent="0.25">
      <c r="K103"/>
      <c r="L103"/>
      <c r="M103"/>
      <c r="N103"/>
      <c r="O103" s="29"/>
      <c r="P103"/>
      <c r="Q103"/>
      <c r="R103"/>
      <c r="S103"/>
      <c r="T103"/>
      <c r="U103"/>
      <c r="V103"/>
      <c r="W103"/>
    </row>
    <row r="104" spans="11:23" s="4" customFormat="1" x14ac:dyDescent="0.25">
      <c r="K104"/>
      <c r="L104"/>
      <c r="M104"/>
      <c r="N104"/>
      <c r="O104" s="29"/>
      <c r="P104"/>
      <c r="Q104"/>
      <c r="R104"/>
      <c r="S104"/>
      <c r="T104"/>
      <c r="U104"/>
      <c r="V104"/>
      <c r="W104"/>
    </row>
    <row r="105" spans="11:23" s="4" customFormat="1" x14ac:dyDescent="0.25">
      <c r="K105"/>
      <c r="L105"/>
      <c r="M105"/>
      <c r="N105"/>
      <c r="O105" s="29"/>
      <c r="P105"/>
      <c r="Q105"/>
      <c r="R105"/>
      <c r="S105"/>
      <c r="T105"/>
      <c r="U105"/>
      <c r="V105"/>
      <c r="W105"/>
    </row>
    <row r="106" spans="11:23" s="4" customFormat="1" x14ac:dyDescent="0.25">
      <c r="K106"/>
      <c r="L106"/>
      <c r="M106"/>
      <c r="N106"/>
      <c r="O106" s="29"/>
      <c r="P106"/>
      <c r="Q106"/>
      <c r="R106"/>
      <c r="S106"/>
      <c r="T106"/>
      <c r="U106"/>
      <c r="V106"/>
      <c r="W106"/>
    </row>
    <row r="107" spans="11:23" s="4" customFormat="1" x14ac:dyDescent="0.25">
      <c r="K107"/>
      <c r="L107"/>
      <c r="M107"/>
      <c r="N107"/>
      <c r="O107" s="29"/>
      <c r="P107"/>
      <c r="Q107"/>
      <c r="R107"/>
      <c r="S107"/>
      <c r="T107"/>
      <c r="U107"/>
      <c r="V107"/>
      <c r="W107"/>
    </row>
    <row r="108" spans="11:23" s="4" customFormat="1" x14ac:dyDescent="0.25">
      <c r="K108"/>
      <c r="L108"/>
      <c r="M108"/>
      <c r="N108"/>
      <c r="O108" s="29"/>
      <c r="P108"/>
      <c r="Q108"/>
      <c r="R108"/>
      <c r="S108"/>
      <c r="T108"/>
      <c r="U108"/>
      <c r="V108"/>
      <c r="W108"/>
    </row>
    <row r="109" spans="11:23" s="4" customFormat="1" x14ac:dyDescent="0.25">
      <c r="K109"/>
      <c r="L109"/>
      <c r="M109"/>
      <c r="N109"/>
      <c r="O109" s="29"/>
      <c r="P109"/>
      <c r="Q109"/>
      <c r="R109"/>
      <c r="S109"/>
      <c r="T109"/>
      <c r="U109"/>
      <c r="V109"/>
      <c r="W109"/>
    </row>
    <row r="110" spans="11:23" s="4" customFormat="1" x14ac:dyDescent="0.25">
      <c r="K110"/>
      <c r="L110"/>
      <c r="M110"/>
      <c r="N110"/>
      <c r="O110" s="29"/>
      <c r="P110"/>
      <c r="Q110"/>
      <c r="R110"/>
      <c r="S110"/>
      <c r="T110"/>
      <c r="U110"/>
      <c r="V110"/>
      <c r="W110"/>
    </row>
    <row r="111" spans="11:23" s="4" customFormat="1" x14ac:dyDescent="0.25">
      <c r="K111"/>
      <c r="L111"/>
      <c r="M111"/>
      <c r="N111"/>
      <c r="O111" s="29"/>
      <c r="P111"/>
      <c r="Q111"/>
      <c r="R111"/>
      <c r="S111"/>
      <c r="T111"/>
      <c r="U111"/>
      <c r="V111"/>
      <c r="W111"/>
    </row>
    <row r="112" spans="11:23" s="4" customFormat="1" x14ac:dyDescent="0.25">
      <c r="K112"/>
      <c r="L112"/>
      <c r="M112"/>
      <c r="N112"/>
      <c r="O112" s="29"/>
      <c r="P112"/>
      <c r="Q112"/>
      <c r="R112"/>
      <c r="S112"/>
      <c r="T112"/>
      <c r="U112"/>
      <c r="V112"/>
      <c r="W112"/>
    </row>
    <row r="113" spans="11:23" s="4" customFormat="1" x14ac:dyDescent="0.25">
      <c r="K113"/>
      <c r="L113"/>
      <c r="M113"/>
      <c r="N113"/>
      <c r="O113" s="29"/>
      <c r="P113"/>
      <c r="Q113"/>
      <c r="R113"/>
      <c r="S113"/>
      <c r="T113"/>
      <c r="U113"/>
      <c r="V113"/>
      <c r="W113"/>
    </row>
    <row r="114" spans="11:23" s="4" customFormat="1" x14ac:dyDescent="0.25">
      <c r="K114"/>
      <c r="L114"/>
      <c r="M114"/>
      <c r="N114"/>
      <c r="O114" s="29"/>
      <c r="P114"/>
      <c r="Q114"/>
      <c r="R114"/>
      <c r="S114"/>
      <c r="T114"/>
      <c r="U114"/>
      <c r="V114"/>
      <c r="W114"/>
    </row>
    <row r="115" spans="11:23" s="4" customFormat="1" x14ac:dyDescent="0.25">
      <c r="K115"/>
      <c r="L115"/>
      <c r="M115"/>
      <c r="N115"/>
      <c r="O115" s="29"/>
      <c r="P115"/>
      <c r="Q115"/>
      <c r="R115"/>
      <c r="S115"/>
      <c r="T115"/>
      <c r="U115"/>
      <c r="V115"/>
      <c r="W115"/>
    </row>
    <row r="116" spans="11:23" s="4" customFormat="1" x14ac:dyDescent="0.25">
      <c r="K116"/>
      <c r="L116"/>
      <c r="M116"/>
      <c r="N116"/>
      <c r="O116" s="29"/>
      <c r="P116"/>
      <c r="Q116"/>
      <c r="R116"/>
      <c r="S116"/>
      <c r="T116"/>
      <c r="U116"/>
      <c r="V116"/>
      <c r="W116"/>
    </row>
    <row r="117" spans="11:23" s="4" customFormat="1" x14ac:dyDescent="0.25">
      <c r="K117"/>
      <c r="L117"/>
      <c r="M117"/>
      <c r="N117"/>
      <c r="O117" s="29"/>
      <c r="P117"/>
      <c r="Q117"/>
      <c r="R117"/>
      <c r="S117"/>
      <c r="T117"/>
      <c r="U117"/>
      <c r="V117"/>
      <c r="W117"/>
    </row>
    <row r="118" spans="11:23" s="4" customFormat="1" x14ac:dyDescent="0.25">
      <c r="K118"/>
      <c r="L118"/>
      <c r="M118"/>
      <c r="N118"/>
      <c r="O118" s="29"/>
      <c r="P118"/>
      <c r="Q118"/>
      <c r="R118"/>
      <c r="S118"/>
      <c r="T118"/>
      <c r="U118"/>
      <c r="V118"/>
      <c r="W118"/>
    </row>
    <row r="119" spans="11:23" s="4" customFormat="1" x14ac:dyDescent="0.25">
      <c r="K119"/>
      <c r="L119"/>
      <c r="M119"/>
      <c r="N119"/>
      <c r="O119" s="29"/>
      <c r="P119"/>
      <c r="Q119"/>
      <c r="R119"/>
      <c r="S119"/>
      <c r="T119"/>
      <c r="U119"/>
      <c r="V119"/>
      <c r="W119"/>
    </row>
    <row r="120" spans="11:23" s="4" customFormat="1" x14ac:dyDescent="0.25">
      <c r="K120"/>
      <c r="L120"/>
      <c r="M120"/>
      <c r="N120"/>
      <c r="O120" s="29"/>
      <c r="P120"/>
      <c r="Q120"/>
      <c r="R120"/>
      <c r="S120"/>
      <c r="T120"/>
      <c r="U120"/>
      <c r="V120"/>
      <c r="W120"/>
    </row>
    <row r="121" spans="11:23" s="4" customFormat="1" x14ac:dyDescent="0.25">
      <c r="K121"/>
      <c r="L121"/>
      <c r="M121"/>
      <c r="N121"/>
      <c r="O121" s="29"/>
      <c r="P121"/>
      <c r="Q121"/>
      <c r="R121"/>
      <c r="S121"/>
      <c r="T121"/>
      <c r="U121"/>
      <c r="V121"/>
      <c r="W121"/>
    </row>
    <row r="122" spans="11:23" s="4" customFormat="1" x14ac:dyDescent="0.25">
      <c r="K122"/>
      <c r="L122"/>
      <c r="M122"/>
      <c r="N122"/>
      <c r="O122" s="29"/>
      <c r="P122"/>
      <c r="Q122"/>
      <c r="R122"/>
      <c r="S122"/>
      <c r="T122"/>
      <c r="U122"/>
      <c r="V122"/>
      <c r="W122"/>
    </row>
    <row r="123" spans="11:23" s="4" customFormat="1" x14ac:dyDescent="0.25">
      <c r="K123"/>
      <c r="L123"/>
      <c r="M123"/>
      <c r="N123"/>
      <c r="O123" s="29"/>
      <c r="P123"/>
      <c r="Q123"/>
      <c r="R123"/>
      <c r="S123"/>
      <c r="T123"/>
      <c r="U123"/>
      <c r="V123"/>
      <c r="W123"/>
    </row>
    <row r="124" spans="11:23" s="4" customFormat="1" x14ac:dyDescent="0.25">
      <c r="K124"/>
      <c r="L124"/>
      <c r="M124"/>
      <c r="N124"/>
      <c r="O124" s="29"/>
      <c r="P124"/>
      <c r="Q124"/>
      <c r="R124"/>
      <c r="S124"/>
      <c r="T124"/>
      <c r="U124"/>
      <c r="V124"/>
      <c r="W124"/>
    </row>
    <row r="125" spans="11:23" s="4" customFormat="1" x14ac:dyDescent="0.25">
      <c r="K125"/>
      <c r="L125"/>
      <c r="M125"/>
      <c r="N125"/>
      <c r="O125" s="29"/>
      <c r="P125"/>
      <c r="Q125"/>
      <c r="R125"/>
      <c r="S125"/>
      <c r="T125"/>
      <c r="U125"/>
      <c r="V125"/>
      <c r="W125"/>
    </row>
    <row r="126" spans="11:23" s="4" customFormat="1" x14ac:dyDescent="0.25">
      <c r="K126"/>
      <c r="L126"/>
      <c r="M126"/>
      <c r="N126"/>
      <c r="O126" s="29"/>
      <c r="P126"/>
      <c r="Q126"/>
      <c r="R126"/>
      <c r="S126"/>
      <c r="T126"/>
      <c r="U126"/>
      <c r="V126"/>
      <c r="W126"/>
    </row>
    <row r="127" spans="11:23" s="4" customFormat="1" x14ac:dyDescent="0.25">
      <c r="K127"/>
      <c r="L127"/>
      <c r="M127"/>
      <c r="N127"/>
      <c r="O127" s="29"/>
      <c r="P127"/>
      <c r="Q127"/>
      <c r="R127"/>
      <c r="S127"/>
      <c r="T127"/>
      <c r="U127"/>
      <c r="V127"/>
      <c r="W127"/>
    </row>
    <row r="128" spans="11:23" s="4" customFormat="1" x14ac:dyDescent="0.25">
      <c r="K128"/>
      <c r="L128"/>
      <c r="M128"/>
      <c r="N128"/>
      <c r="O128" s="29"/>
      <c r="P128"/>
      <c r="Q128"/>
      <c r="R128"/>
      <c r="S128"/>
      <c r="T128"/>
      <c r="U128"/>
      <c r="V128"/>
      <c r="W128"/>
    </row>
    <row r="129" spans="11:23" s="4" customFormat="1" x14ac:dyDescent="0.25">
      <c r="K129"/>
      <c r="L129"/>
      <c r="M129"/>
      <c r="N129"/>
      <c r="O129" s="29"/>
      <c r="P129"/>
      <c r="Q129"/>
      <c r="R129"/>
      <c r="S129"/>
      <c r="T129"/>
      <c r="U129"/>
      <c r="V129"/>
      <c r="W129"/>
    </row>
    <row r="130" spans="11:23" s="4" customFormat="1" x14ac:dyDescent="0.25">
      <c r="K130"/>
      <c r="L130"/>
      <c r="M130"/>
      <c r="N130"/>
      <c r="O130" s="29"/>
      <c r="P130"/>
      <c r="Q130"/>
      <c r="R130"/>
      <c r="S130"/>
      <c r="T130"/>
      <c r="U130"/>
      <c r="V130"/>
      <c r="W130"/>
    </row>
    <row r="131" spans="11:23" s="4" customFormat="1" x14ac:dyDescent="0.25">
      <c r="K131"/>
      <c r="L131"/>
      <c r="M131"/>
      <c r="N131"/>
      <c r="O131" s="29"/>
      <c r="P131"/>
      <c r="Q131"/>
      <c r="R131"/>
      <c r="S131"/>
      <c r="T131"/>
      <c r="U131"/>
      <c r="V131"/>
      <c r="W131"/>
    </row>
    <row r="132" spans="11:23" s="4" customFormat="1" x14ac:dyDescent="0.25">
      <c r="K132"/>
      <c r="L132"/>
      <c r="M132"/>
      <c r="N132"/>
      <c r="O132" s="29"/>
      <c r="P132"/>
      <c r="Q132"/>
      <c r="R132"/>
      <c r="S132"/>
      <c r="T132"/>
      <c r="U132"/>
      <c r="V132"/>
      <c r="W132"/>
    </row>
    <row r="133" spans="11:23" s="4" customFormat="1" x14ac:dyDescent="0.25">
      <c r="K133"/>
      <c r="L133"/>
      <c r="M133"/>
      <c r="N133"/>
      <c r="O133" s="29"/>
      <c r="P133"/>
      <c r="Q133"/>
      <c r="R133"/>
      <c r="S133"/>
      <c r="T133"/>
      <c r="U133"/>
      <c r="V133"/>
      <c r="W133"/>
    </row>
    <row r="134" spans="11:23" s="4" customFormat="1" x14ac:dyDescent="0.25">
      <c r="K134"/>
      <c r="L134"/>
      <c r="M134"/>
      <c r="N134"/>
      <c r="O134" s="29"/>
      <c r="P134"/>
      <c r="Q134"/>
      <c r="R134"/>
      <c r="S134"/>
      <c r="T134"/>
      <c r="U134"/>
      <c r="V134"/>
      <c r="W134"/>
    </row>
    <row r="135" spans="11:23" s="4" customFormat="1" x14ac:dyDescent="0.25">
      <c r="K135"/>
      <c r="L135"/>
      <c r="M135"/>
      <c r="N135"/>
      <c r="O135" s="29"/>
      <c r="P135"/>
      <c r="Q135"/>
      <c r="R135"/>
      <c r="S135"/>
      <c r="T135"/>
      <c r="U135"/>
      <c r="V135"/>
      <c r="W135"/>
    </row>
    <row r="136" spans="11:23" s="4" customFormat="1" x14ac:dyDescent="0.25">
      <c r="K136"/>
      <c r="L136"/>
      <c r="M136"/>
      <c r="N136"/>
      <c r="O136" s="29"/>
      <c r="P136"/>
      <c r="Q136"/>
      <c r="R136"/>
      <c r="S136"/>
      <c r="T136"/>
      <c r="U136"/>
      <c r="V136"/>
      <c r="W136"/>
    </row>
    <row r="137" spans="11:23" s="4" customFormat="1" x14ac:dyDescent="0.25">
      <c r="K137"/>
      <c r="L137"/>
      <c r="M137"/>
      <c r="N137"/>
      <c r="O137" s="29"/>
      <c r="P137"/>
      <c r="Q137"/>
      <c r="R137"/>
      <c r="S137"/>
      <c r="T137"/>
      <c r="U137"/>
      <c r="V137"/>
      <c r="W137"/>
    </row>
    <row r="138" spans="11:23" s="4" customFormat="1" x14ac:dyDescent="0.25">
      <c r="K138"/>
      <c r="L138"/>
      <c r="M138"/>
      <c r="N138"/>
      <c r="O138" s="29"/>
      <c r="P138"/>
      <c r="Q138"/>
      <c r="R138"/>
      <c r="S138"/>
      <c r="T138"/>
      <c r="U138"/>
      <c r="V138"/>
      <c r="W138"/>
    </row>
    <row r="139" spans="11:23" s="4" customFormat="1" x14ac:dyDescent="0.25">
      <c r="K139"/>
      <c r="L139"/>
      <c r="M139"/>
      <c r="N139"/>
      <c r="O139" s="29"/>
      <c r="P139"/>
      <c r="Q139"/>
      <c r="R139"/>
      <c r="S139"/>
      <c r="T139"/>
      <c r="U139"/>
      <c r="V139"/>
      <c r="W139"/>
    </row>
    <row r="140" spans="11:23" s="4" customFormat="1" x14ac:dyDescent="0.25">
      <c r="K140"/>
      <c r="L140"/>
      <c r="M140"/>
      <c r="N140"/>
      <c r="O140" s="29"/>
      <c r="P140"/>
      <c r="Q140"/>
      <c r="R140"/>
      <c r="S140"/>
      <c r="T140"/>
      <c r="U140"/>
      <c r="V140"/>
      <c r="W140"/>
    </row>
    <row r="141" spans="11:23" s="4" customFormat="1" x14ac:dyDescent="0.25">
      <c r="K141"/>
      <c r="L141"/>
      <c r="M141"/>
      <c r="N141"/>
      <c r="O141" s="29"/>
      <c r="P141"/>
      <c r="Q141"/>
      <c r="R141"/>
      <c r="S141"/>
      <c r="T141"/>
      <c r="U141"/>
      <c r="V141"/>
      <c r="W141"/>
    </row>
    <row r="142" spans="11:23" s="4" customFormat="1" x14ac:dyDescent="0.25">
      <c r="K142"/>
      <c r="L142"/>
      <c r="M142"/>
      <c r="N142"/>
      <c r="O142" s="29"/>
      <c r="P142"/>
      <c r="Q142"/>
      <c r="R142"/>
      <c r="S142"/>
      <c r="T142"/>
      <c r="U142"/>
      <c r="V142"/>
      <c r="W142"/>
    </row>
    <row r="143" spans="11:23" s="4" customFormat="1" x14ac:dyDescent="0.25">
      <c r="K143"/>
      <c r="L143"/>
      <c r="M143"/>
      <c r="N143"/>
      <c r="O143" s="29"/>
      <c r="P143"/>
      <c r="Q143"/>
      <c r="R143"/>
      <c r="S143"/>
      <c r="T143"/>
      <c r="U143"/>
      <c r="V143"/>
      <c r="W143"/>
    </row>
    <row r="144" spans="11:23" s="4" customFormat="1" x14ac:dyDescent="0.25">
      <c r="K144"/>
      <c r="L144"/>
      <c r="M144"/>
      <c r="N144"/>
      <c r="O144" s="29"/>
      <c r="P144"/>
      <c r="Q144"/>
      <c r="R144"/>
      <c r="S144"/>
      <c r="T144"/>
      <c r="U144"/>
      <c r="V144"/>
      <c r="W144"/>
    </row>
    <row r="145" spans="11:23" s="4" customFormat="1" x14ac:dyDescent="0.25">
      <c r="K145"/>
      <c r="L145"/>
      <c r="M145"/>
      <c r="N145"/>
      <c r="O145" s="29"/>
      <c r="P145"/>
      <c r="Q145"/>
      <c r="R145"/>
      <c r="S145"/>
      <c r="T145"/>
      <c r="U145"/>
      <c r="V145"/>
      <c r="W145"/>
    </row>
    <row r="146" spans="11:23" s="4" customFormat="1" x14ac:dyDescent="0.25">
      <c r="K146"/>
      <c r="L146"/>
      <c r="M146"/>
      <c r="N146"/>
      <c r="O146" s="29"/>
      <c r="P146"/>
      <c r="Q146"/>
      <c r="R146"/>
      <c r="S146"/>
      <c r="T146"/>
      <c r="U146"/>
      <c r="V146"/>
      <c r="W146"/>
    </row>
    <row r="147" spans="11:23" s="4" customFormat="1" x14ac:dyDescent="0.25">
      <c r="K147"/>
      <c r="L147"/>
      <c r="M147"/>
      <c r="N147"/>
      <c r="O147" s="29"/>
      <c r="P147"/>
      <c r="Q147"/>
      <c r="R147"/>
      <c r="S147"/>
      <c r="T147"/>
      <c r="U147"/>
      <c r="V147"/>
      <c r="W147"/>
    </row>
    <row r="148" spans="11:23" s="4" customFormat="1" x14ac:dyDescent="0.25">
      <c r="K148"/>
      <c r="L148"/>
      <c r="M148"/>
      <c r="N148"/>
      <c r="O148" s="29"/>
      <c r="P148"/>
      <c r="Q148"/>
      <c r="R148"/>
      <c r="S148"/>
      <c r="T148"/>
      <c r="U148"/>
      <c r="V148"/>
      <c r="W148"/>
    </row>
    <row r="149" spans="11:23" s="4" customFormat="1" x14ac:dyDescent="0.25">
      <c r="K149"/>
      <c r="L149"/>
      <c r="M149"/>
      <c r="N149"/>
      <c r="O149" s="29"/>
      <c r="P149"/>
      <c r="Q149"/>
      <c r="R149"/>
      <c r="S149"/>
      <c r="T149"/>
      <c r="U149"/>
      <c r="V149"/>
      <c r="W149"/>
    </row>
    <row r="150" spans="11:23" s="4" customFormat="1" x14ac:dyDescent="0.25">
      <c r="K150"/>
      <c r="L150"/>
      <c r="M150"/>
      <c r="N150"/>
      <c r="O150" s="29"/>
      <c r="P150"/>
      <c r="Q150"/>
      <c r="R150"/>
      <c r="S150"/>
      <c r="T150"/>
      <c r="U150"/>
      <c r="V150"/>
      <c r="W150"/>
    </row>
    <row r="151" spans="11:23" s="4" customFormat="1" x14ac:dyDescent="0.25">
      <c r="K151"/>
      <c r="L151"/>
      <c r="M151"/>
      <c r="N151"/>
      <c r="O151" s="29"/>
      <c r="P151"/>
      <c r="Q151"/>
      <c r="R151"/>
      <c r="S151"/>
      <c r="T151"/>
      <c r="U151"/>
      <c r="V151"/>
      <c r="W151"/>
    </row>
    <row r="152" spans="11:23" s="4" customFormat="1" x14ac:dyDescent="0.25">
      <c r="K152"/>
      <c r="L152"/>
      <c r="M152"/>
      <c r="N152"/>
      <c r="O152" s="29"/>
      <c r="P152"/>
      <c r="Q152"/>
      <c r="R152"/>
      <c r="S152"/>
      <c r="T152"/>
      <c r="U152"/>
      <c r="V152"/>
      <c r="W152"/>
    </row>
    <row r="153" spans="11:23" s="4" customFormat="1" x14ac:dyDescent="0.25">
      <c r="O153" s="31"/>
    </row>
    <row r="154" spans="11:23" s="4" customFormat="1" x14ac:dyDescent="0.25">
      <c r="O154" s="31"/>
    </row>
    <row r="155" spans="11:23" s="4" customFormat="1" x14ac:dyDescent="0.25">
      <c r="O155" s="31"/>
    </row>
    <row r="156" spans="11:23" s="4" customFormat="1" x14ac:dyDescent="0.25">
      <c r="O156" s="31"/>
    </row>
    <row r="157" spans="11:23" s="4" customFormat="1" x14ac:dyDescent="0.25">
      <c r="O157" s="31"/>
    </row>
    <row r="158" spans="11:23" s="4" customFormat="1" x14ac:dyDescent="0.25">
      <c r="O158" s="31"/>
    </row>
  </sheetData>
  <sheetProtection algorithmName="SHA-512" hashValue="a7rgCdPnYsCDA21ipmDxpRL2p4IFsTBQuupge0jhh1XEuA+SC7VC0+3bqhHTZ85+VCvYqjXIPqV4JfWF3Ujseg==" saltValue="EdukzIGkqY5dmJln4GobIg==" spinCount="100000" sheet="1" objects="1" scenarios="1"/>
  <protectedRanges>
    <protectedRange sqref="C9:D9" name="Bereich1"/>
  </protectedRanges>
  <mergeCells count="9">
    <mergeCell ref="C18:D18"/>
    <mergeCell ref="C19:D19"/>
    <mergeCell ref="C27:D27"/>
    <mergeCell ref="C3:E5"/>
    <mergeCell ref="C7:D7"/>
    <mergeCell ref="C9:D9"/>
    <mergeCell ref="C11:D11"/>
    <mergeCell ref="C13:D13"/>
    <mergeCell ref="C15:D15"/>
  </mergeCells>
  <dataValidations count="1">
    <dataValidation type="list" allowBlank="1" showInputMessage="1" showErrorMessage="1" sqref="D45 C52" xr:uid="{5EEDCCAD-F0B1-4C80-9A1F-9E269891411C}"/>
  </dataValidations>
  <pageMargins left="0.7" right="0.7" top="0.78740157499999996" bottom="0.78740157499999996" header="0.3" footer="0.3"/>
  <pageSetup paperSize="9" orientation="portrait" r:id="rId1"/>
  <customProperties>
    <customPr name="_pios_id" r:id="rId2"/>
    <customPr name="IbpWorksheetKeyString_GUID" r:id="rId3"/>
  </customProperties>
  <drawing r:id="rId4"/>
  <extLst>
    <ext xmlns:x14="http://schemas.microsoft.com/office/spreadsheetml/2009/9/main" uri="{CCE6A557-97BC-4b89-ADB6-D9C93CAAB3DF}">
      <x14:dataValidations xmlns:xm="http://schemas.microsoft.com/office/excel/2006/main" count="12">
        <x14:dataValidation type="list" allowBlank="1" showInputMessage="1" showErrorMessage="1" xr:uid="{93184912-7A16-4925-99F6-AE7210B0DF29}">
          <x14:formula1>
            <xm:f>'Drop Down Menü'!$A$217:$A$218</xm:f>
          </x14:formula1>
          <xm:sqref>C21</xm:sqref>
        </x14:dataValidation>
        <x14:dataValidation type="list" allowBlank="1" showInputMessage="1" showErrorMessage="1" xr:uid="{D3D77B59-288E-4399-884B-20727B263194}">
          <x14:formula1>
            <xm:f>'Drop Down Menü'!$A$221:$A$222</xm:f>
          </x14:formula1>
          <xm:sqref>C20</xm:sqref>
        </x14:dataValidation>
        <x14:dataValidation type="list" allowBlank="1" showInputMessage="1" showErrorMessage="1" xr:uid="{E296FD9F-B2F2-4F1C-B5AF-547B3EDCC383}">
          <x14:formula1>
            <xm:f>'Drop Down Menü'!$A$225:$A$226</xm:f>
          </x14:formula1>
          <xm:sqref>C22</xm:sqref>
        </x14:dataValidation>
        <x14:dataValidation type="list" allowBlank="1" showInputMessage="1" showErrorMessage="1" xr:uid="{BC279B6D-32FA-45B3-804D-9BACC7B22A3F}">
          <x14:formula1>
            <xm:f>'Drop Down Menü'!$A$229:$A$230</xm:f>
          </x14:formula1>
          <xm:sqref>C23</xm:sqref>
        </x14:dataValidation>
        <x14:dataValidation type="list" allowBlank="1" showInputMessage="1" showErrorMessage="1" xr:uid="{F3206DBE-C7E8-435D-A56B-2323FA4F642F}">
          <x14:formula1>
            <xm:f>'Drop Down Menü'!$A$233:$A$234</xm:f>
          </x14:formula1>
          <xm:sqref>C24</xm:sqref>
        </x14:dataValidation>
        <x14:dataValidation type="list" allowBlank="1" showInputMessage="1" showErrorMessage="1" xr:uid="{58D9DD66-4EDE-4539-A02D-C4D98DBCB154}">
          <x14:formula1>
            <xm:f>'Drop Down Abfallsäcke'!$B$3:$B$4</xm:f>
          </x14:formula1>
          <xm:sqref>C31</xm:sqref>
        </x14:dataValidation>
        <x14:dataValidation type="list" allowBlank="1" showInputMessage="1" showErrorMessage="1" xr:uid="{F85232E1-4AD3-4FAE-9135-6B765BF9052E}">
          <x14:formula1>
            <xm:f>'Drop Down Abfallsäcke'!$B$7:$B$9</xm:f>
          </x14:formula1>
          <xm:sqref>C34</xm:sqref>
        </x14:dataValidation>
        <x14:dataValidation type="list" allowBlank="1" showInputMessage="1" showErrorMessage="1" xr:uid="{A286B521-C9D5-402D-B445-0DA6045EE399}">
          <x14:formula1>
            <xm:f>'Drop Down Abfallsäcke'!$B$10:$B$11</xm:f>
          </x14:formula1>
          <xm:sqref>C37</xm:sqref>
        </x14:dataValidation>
        <x14:dataValidation type="list" allowBlank="1" showInputMessage="1" showErrorMessage="1" xr:uid="{F76876EE-50DF-44E1-9F38-D79357D7D0E2}">
          <x14:formula1>
            <xm:f>'Drop Down Abfallsäcke'!$B$14:$B$15</xm:f>
          </x14:formula1>
          <xm:sqref>C42</xm:sqref>
        </x14:dataValidation>
        <x14:dataValidation type="list" allowBlank="1" showInputMessage="1" showErrorMessage="1" xr:uid="{9EFE43FB-64AB-4BE0-8CFD-89DED13C71A7}">
          <x14:formula1>
            <xm:f>'Drop Down Abfallsäcke'!$B$17:$B$21</xm:f>
          </x14:formula1>
          <xm:sqref>C45</xm:sqref>
        </x14:dataValidation>
        <x14:dataValidation type="list" allowBlank="1" showInputMessage="1" showErrorMessage="1" xr:uid="{6DFA466A-50FE-4D53-A0F4-9394B13D904D}">
          <x14:formula1>
            <xm:f>'Drop Down Abfallsäcke'!$B$23:$B$25</xm:f>
          </x14:formula1>
          <xm:sqref>C48</xm:sqref>
        </x14:dataValidation>
        <x14:dataValidation type="list" allowBlank="1" showInputMessage="1" showErrorMessage="1" xr:uid="{588E7F9C-D80C-45D9-962D-16A3D66FAEA7}">
          <x14:formula1>
            <xm:f>'Drop Down Abfallsäcke'!$B$27:$B$28</xm:f>
          </x14:formula1>
          <xm:sqref>C51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6EE81-66E6-49C5-B3BD-4ACCAB0E2912}">
  <sheetPr codeName="Tabelle12"/>
  <dimension ref="A1:C66"/>
  <sheetViews>
    <sheetView topLeftCell="A36" workbookViewId="0">
      <selection activeCell="D35" sqref="D35"/>
    </sheetView>
  </sheetViews>
  <sheetFormatPr baseColWidth="10" defaultColWidth="11.42578125" defaultRowHeight="15" x14ac:dyDescent="0.25"/>
  <cols>
    <col min="1" max="1" width="44" bestFit="1" customWidth="1"/>
    <col min="2" max="2" width="63.42578125" bestFit="1" customWidth="1"/>
    <col min="3" max="3" width="7.42578125" bestFit="1" customWidth="1"/>
  </cols>
  <sheetData>
    <row r="1" spans="1:3" x14ac:dyDescent="0.25">
      <c r="B1" s="29" t="s">
        <v>157</v>
      </c>
      <c r="C1" s="29" t="s">
        <v>157</v>
      </c>
    </row>
    <row r="2" spans="1:3" ht="15.75" x14ac:dyDescent="0.25">
      <c r="A2" s="3"/>
    </row>
    <row r="3" spans="1:3" x14ac:dyDescent="0.25">
      <c r="A3" t="s">
        <v>481</v>
      </c>
      <c r="B3" t="s">
        <v>86</v>
      </c>
      <c r="C3">
        <v>10</v>
      </c>
    </row>
    <row r="4" spans="1:3" x14ac:dyDescent="0.25">
      <c r="B4" t="s">
        <v>92</v>
      </c>
      <c r="C4">
        <v>0</v>
      </c>
    </row>
    <row r="5" spans="1:3" x14ac:dyDescent="0.25">
      <c r="A5" t="s">
        <v>482</v>
      </c>
      <c r="B5" t="s">
        <v>86</v>
      </c>
      <c r="C5">
        <v>15</v>
      </c>
    </row>
    <row r="6" spans="1:3" x14ac:dyDescent="0.25">
      <c r="B6" t="s">
        <v>92</v>
      </c>
      <c r="C6">
        <v>0</v>
      </c>
    </row>
    <row r="7" spans="1:3" x14ac:dyDescent="0.25">
      <c r="A7" t="s">
        <v>483</v>
      </c>
      <c r="B7" t="s">
        <v>484</v>
      </c>
      <c r="C7">
        <v>5</v>
      </c>
    </row>
    <row r="8" spans="1:3" x14ac:dyDescent="0.25">
      <c r="B8" t="s">
        <v>466</v>
      </c>
      <c r="C8">
        <v>10</v>
      </c>
    </row>
    <row r="9" spans="1:3" x14ac:dyDescent="0.25">
      <c r="B9" t="s">
        <v>485</v>
      </c>
      <c r="C9">
        <v>0</v>
      </c>
    </row>
    <row r="10" spans="1:3" x14ac:dyDescent="0.25">
      <c r="A10" t="s">
        <v>75</v>
      </c>
      <c r="B10" t="s">
        <v>86</v>
      </c>
      <c r="C10">
        <v>10</v>
      </c>
    </row>
    <row r="11" spans="1:3" x14ac:dyDescent="0.25">
      <c r="B11" t="s">
        <v>92</v>
      </c>
      <c r="C11">
        <v>0</v>
      </c>
    </row>
    <row r="13" spans="1:3" x14ac:dyDescent="0.25">
      <c r="A13" s="5" t="s">
        <v>190</v>
      </c>
    </row>
    <row r="14" spans="1:3" x14ac:dyDescent="0.25">
      <c r="B14" s="5" t="s">
        <v>243</v>
      </c>
      <c r="C14">
        <v>0</v>
      </c>
    </row>
    <row r="15" spans="1:3" x14ac:dyDescent="0.25">
      <c r="B15" s="5" t="s">
        <v>508</v>
      </c>
      <c r="C15">
        <v>10</v>
      </c>
    </row>
    <row r="17" spans="1:3" x14ac:dyDescent="0.25">
      <c r="A17" t="s">
        <v>486</v>
      </c>
      <c r="B17" s="43" t="s">
        <v>471</v>
      </c>
      <c r="C17">
        <v>0</v>
      </c>
    </row>
    <row r="18" spans="1:3" x14ac:dyDescent="0.25">
      <c r="B18" t="s">
        <v>487</v>
      </c>
      <c r="C18">
        <v>5</v>
      </c>
    </row>
    <row r="19" spans="1:3" x14ac:dyDescent="0.25">
      <c r="B19" s="30" t="s">
        <v>488</v>
      </c>
      <c r="C19">
        <v>10</v>
      </c>
    </row>
    <row r="20" spans="1:3" x14ac:dyDescent="0.25">
      <c r="A20" s="30"/>
      <c r="B20" s="30" t="s">
        <v>489</v>
      </c>
      <c r="C20">
        <v>15</v>
      </c>
    </row>
    <row r="21" spans="1:3" x14ac:dyDescent="0.25">
      <c r="A21" s="30"/>
      <c r="B21" t="s">
        <v>490</v>
      </c>
      <c r="C21">
        <v>20</v>
      </c>
    </row>
    <row r="23" spans="1:3" x14ac:dyDescent="0.25">
      <c r="A23" t="s">
        <v>491</v>
      </c>
      <c r="B23" t="s">
        <v>234</v>
      </c>
      <c r="C23">
        <v>3</v>
      </c>
    </row>
    <row r="24" spans="1:3" x14ac:dyDescent="0.25">
      <c r="B24" t="s">
        <v>488</v>
      </c>
      <c r="C24">
        <v>6</v>
      </c>
    </row>
    <row r="25" spans="1:3" x14ac:dyDescent="0.25">
      <c r="B25" t="s">
        <v>236</v>
      </c>
      <c r="C25">
        <v>9</v>
      </c>
    </row>
    <row r="27" spans="1:3" x14ac:dyDescent="0.25">
      <c r="A27" t="s">
        <v>492</v>
      </c>
      <c r="B27" t="s">
        <v>86</v>
      </c>
      <c r="C27">
        <v>6</v>
      </c>
    </row>
    <row r="28" spans="1:3" x14ac:dyDescent="0.25">
      <c r="B28" t="s">
        <v>92</v>
      </c>
      <c r="C28">
        <v>0</v>
      </c>
    </row>
    <row r="31" spans="1:3" x14ac:dyDescent="0.25">
      <c r="A31" t="s">
        <v>493</v>
      </c>
      <c r="B31" t="s">
        <v>494</v>
      </c>
      <c r="C31">
        <v>15</v>
      </c>
    </row>
    <row r="32" spans="1:3" x14ac:dyDescent="0.25">
      <c r="A32" s="1"/>
      <c r="B32" t="s">
        <v>495</v>
      </c>
      <c r="C32">
        <v>10</v>
      </c>
    </row>
    <row r="33" spans="1:3" x14ac:dyDescent="0.25">
      <c r="A33" s="1"/>
      <c r="B33" t="s">
        <v>496</v>
      </c>
      <c r="C33">
        <v>5</v>
      </c>
    </row>
    <row r="34" spans="1:3" x14ac:dyDescent="0.25">
      <c r="A34" s="1"/>
      <c r="B34" t="s">
        <v>497</v>
      </c>
      <c r="C34">
        <v>0</v>
      </c>
    </row>
    <row r="35" spans="1:3" x14ac:dyDescent="0.25">
      <c r="A35" s="1"/>
      <c r="B35" t="s">
        <v>498</v>
      </c>
      <c r="C35">
        <v>0</v>
      </c>
    </row>
    <row r="36" spans="1:3" x14ac:dyDescent="0.25">
      <c r="A36" s="1"/>
    </row>
    <row r="37" spans="1:3" x14ac:dyDescent="0.25">
      <c r="A37" t="s">
        <v>278</v>
      </c>
      <c r="B37" t="s">
        <v>86</v>
      </c>
      <c r="C37">
        <v>12</v>
      </c>
    </row>
    <row r="38" spans="1:3" x14ac:dyDescent="0.25">
      <c r="B38" t="s">
        <v>92</v>
      </c>
      <c r="C38">
        <v>0</v>
      </c>
    </row>
    <row r="39" spans="1:3" x14ac:dyDescent="0.25">
      <c r="A39" t="s">
        <v>499</v>
      </c>
      <c r="B39" t="s">
        <v>86</v>
      </c>
      <c r="C39">
        <v>5</v>
      </c>
    </row>
    <row r="40" spans="1:3" x14ac:dyDescent="0.25">
      <c r="B40" t="s">
        <v>92</v>
      </c>
      <c r="C40">
        <v>0</v>
      </c>
    </row>
    <row r="41" spans="1:3" x14ac:dyDescent="0.25">
      <c r="A41" t="s">
        <v>500</v>
      </c>
      <c r="B41" t="s">
        <v>86</v>
      </c>
      <c r="C41">
        <v>5</v>
      </c>
    </row>
    <row r="42" spans="1:3" x14ac:dyDescent="0.25">
      <c r="B42" t="s">
        <v>92</v>
      </c>
      <c r="C42">
        <v>0</v>
      </c>
    </row>
    <row r="44" spans="1:3" x14ac:dyDescent="0.25">
      <c r="A44" s="2" t="s">
        <v>501</v>
      </c>
    </row>
    <row r="45" spans="1:3" x14ac:dyDescent="0.25">
      <c r="A45" s="2" t="s">
        <v>298</v>
      </c>
    </row>
    <row r="46" spans="1:3" x14ac:dyDescent="0.25">
      <c r="A46" s="2" t="s">
        <v>299</v>
      </c>
      <c r="B46" s="27">
        <f>VLOOKUP('Abfallsäcke und Entsorgung'!C60,'Abfallsäcke und Entsorgung'!C60:J60,8,0)</f>
        <v>2.3076923076923078E-2</v>
      </c>
    </row>
    <row r="47" spans="1:3" x14ac:dyDescent="0.25">
      <c r="A47" s="2" t="s">
        <v>300</v>
      </c>
      <c r="B47" s="27">
        <v>5.0000000000000001E-3</v>
      </c>
    </row>
    <row r="48" spans="1:3" x14ac:dyDescent="0.25">
      <c r="A48" s="2" t="s">
        <v>301</v>
      </c>
      <c r="B48" s="27">
        <f>2-B46-B47</f>
        <v>1.9719230769230771</v>
      </c>
    </row>
    <row r="50" spans="1:2" x14ac:dyDescent="0.25">
      <c r="A50" s="2" t="s">
        <v>458</v>
      </c>
    </row>
    <row r="51" spans="1:2" x14ac:dyDescent="0.25">
      <c r="A51" s="2" t="s">
        <v>298</v>
      </c>
    </row>
    <row r="52" spans="1:2" x14ac:dyDescent="0.25">
      <c r="A52" s="2" t="s">
        <v>299</v>
      </c>
      <c r="B52" s="27">
        <f>VLOOKUP('Abfallsäcke und Entsorgung'!C57,'Abfallsäcke und Entsorgung'!C57:J57,8,0)</f>
        <v>0</v>
      </c>
    </row>
    <row r="53" spans="1:2" x14ac:dyDescent="0.25">
      <c r="A53" s="2" t="s">
        <v>300</v>
      </c>
      <c r="B53" s="27">
        <v>5.0000000000000001E-3</v>
      </c>
    </row>
    <row r="54" spans="1:2" x14ac:dyDescent="0.25">
      <c r="A54" s="2" t="s">
        <v>301</v>
      </c>
      <c r="B54" s="27">
        <f>2-B52-B53</f>
        <v>1.9950000000000001</v>
      </c>
    </row>
    <row r="56" spans="1:2" x14ac:dyDescent="0.25">
      <c r="A56" s="4" t="s">
        <v>463</v>
      </c>
    </row>
    <row r="57" spans="1:2" x14ac:dyDescent="0.25">
      <c r="A57" s="2" t="s">
        <v>298</v>
      </c>
    </row>
    <row r="58" spans="1:2" x14ac:dyDescent="0.25">
      <c r="A58" s="2" t="s">
        <v>299</v>
      </c>
      <c r="B58" s="27">
        <f>VLOOKUP('Abfallsäcke und Entsorgung'!C58,'Abfallsäcke und Entsorgung'!C58:J58,8,0)</f>
        <v>0</v>
      </c>
    </row>
    <row r="59" spans="1:2" x14ac:dyDescent="0.25">
      <c r="A59" s="2" t="s">
        <v>300</v>
      </c>
      <c r="B59" s="27">
        <v>5.0000000000000001E-3</v>
      </c>
    </row>
    <row r="60" spans="1:2" x14ac:dyDescent="0.25">
      <c r="A60" s="2" t="s">
        <v>301</v>
      </c>
      <c r="B60" s="27">
        <f>2-B58-B59</f>
        <v>1.9950000000000001</v>
      </c>
    </row>
    <row r="61" spans="1:2" x14ac:dyDescent="0.25">
      <c r="A61" s="2"/>
      <c r="B61" s="27"/>
    </row>
    <row r="62" spans="1:2" x14ac:dyDescent="0.25">
      <c r="A62" s="4" t="s">
        <v>476</v>
      </c>
    </row>
    <row r="63" spans="1:2" x14ac:dyDescent="0.25">
      <c r="A63" s="2" t="s">
        <v>298</v>
      </c>
    </row>
    <row r="64" spans="1:2" x14ac:dyDescent="0.25">
      <c r="A64" s="2" t="s">
        <v>299</v>
      </c>
      <c r="B64" s="27">
        <f>VLOOKUP('Abfallsäcke und Entsorgung'!C59,'Abfallsäcke und Entsorgung'!C59:J59,8,0)</f>
        <v>6.6666666666666666E-2</v>
      </c>
    </row>
    <row r="65" spans="1:2" x14ac:dyDescent="0.25">
      <c r="A65" s="2" t="s">
        <v>300</v>
      </c>
      <c r="B65" s="27">
        <v>5.0000000000000001E-3</v>
      </c>
    </row>
    <row r="66" spans="1:2" x14ac:dyDescent="0.25">
      <c r="A66" s="2" t="s">
        <v>301</v>
      </c>
      <c r="B66" s="27">
        <f>2-B64-B65</f>
        <v>1.9283333333333335</v>
      </c>
    </row>
  </sheetData>
  <pageMargins left="0.7" right="0.7" top="0.78740157499999996" bottom="0.78740157499999996" header="0.3" footer="0.3"/>
  <customProperties>
    <customPr name="_pios_id" r:id="rId1"/>
    <customPr name="IbpWorksheetKeyString_GU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2130A-F0D6-4A5A-8424-0E4EDAF0E7F5}">
  <dimension ref="B3:C19"/>
  <sheetViews>
    <sheetView zoomScale="85" zoomScaleNormal="85" workbookViewId="0">
      <selection activeCell="D22" sqref="D22"/>
    </sheetView>
  </sheetViews>
  <sheetFormatPr baseColWidth="10" defaultRowHeight="15" x14ac:dyDescent="0.25"/>
  <cols>
    <col min="2" max="2" width="58.7109375" style="247" customWidth="1"/>
  </cols>
  <sheetData>
    <row r="3" spans="2:3" x14ac:dyDescent="0.25">
      <c r="B3" s="247" t="s">
        <v>509</v>
      </c>
      <c r="C3" t="s">
        <v>157</v>
      </c>
    </row>
    <row r="5" spans="2:3" ht="30" x14ac:dyDescent="0.25">
      <c r="B5" s="247" t="s">
        <v>87</v>
      </c>
    </row>
    <row r="6" spans="2:3" x14ac:dyDescent="0.25">
      <c r="B6" s="247" t="s">
        <v>86</v>
      </c>
      <c r="C6">
        <v>15</v>
      </c>
    </row>
    <row r="7" spans="2:3" x14ac:dyDescent="0.25">
      <c r="B7" s="247" t="s">
        <v>92</v>
      </c>
      <c r="C7">
        <v>0</v>
      </c>
    </row>
    <row r="9" spans="2:3" ht="30" x14ac:dyDescent="0.25">
      <c r="B9" s="247" t="s">
        <v>106</v>
      </c>
    </row>
    <row r="10" spans="2:3" x14ac:dyDescent="0.25">
      <c r="B10" s="247" t="s">
        <v>86</v>
      </c>
      <c r="C10">
        <v>15</v>
      </c>
    </row>
    <row r="11" spans="2:3" x14ac:dyDescent="0.25">
      <c r="B11" s="247" t="s">
        <v>92</v>
      </c>
      <c r="C11">
        <v>0</v>
      </c>
    </row>
    <row r="13" spans="2:3" x14ac:dyDescent="0.25">
      <c r="B13" s="247" t="s">
        <v>109</v>
      </c>
    </row>
    <row r="14" spans="2:3" x14ac:dyDescent="0.25">
      <c r="B14" s="247" t="s">
        <v>86</v>
      </c>
      <c r="C14">
        <v>15</v>
      </c>
    </row>
    <row r="15" spans="2:3" x14ac:dyDescent="0.25">
      <c r="B15" s="247" t="s">
        <v>92</v>
      </c>
      <c r="C15">
        <v>0</v>
      </c>
    </row>
    <row r="17" spans="2:3" ht="30" x14ac:dyDescent="0.25">
      <c r="B17" s="247" t="s">
        <v>110</v>
      </c>
    </row>
    <row r="18" spans="2:3" x14ac:dyDescent="0.25">
      <c r="B18" s="247" t="s">
        <v>86</v>
      </c>
      <c r="C18">
        <v>15</v>
      </c>
    </row>
    <row r="19" spans="2:3" x14ac:dyDescent="0.25">
      <c r="B19" s="247" t="s">
        <v>92</v>
      </c>
      <c r="C19">
        <v>0</v>
      </c>
    </row>
  </sheetData>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C3DB4-9CE1-4163-A175-053D0086D522}">
  <dimension ref="B2:I56"/>
  <sheetViews>
    <sheetView showGridLines="0" zoomScale="85" zoomScaleNormal="85" workbookViewId="0">
      <selection activeCell="K34" sqref="K34"/>
    </sheetView>
  </sheetViews>
  <sheetFormatPr baseColWidth="10" defaultColWidth="11.42578125" defaultRowHeight="15" x14ac:dyDescent="0.25"/>
  <cols>
    <col min="2" max="2" width="14.42578125" customWidth="1"/>
    <col min="3" max="3" width="39.28515625" customWidth="1"/>
    <col min="7" max="7" width="34.140625" customWidth="1"/>
  </cols>
  <sheetData>
    <row r="2" spans="2:9" x14ac:dyDescent="0.25">
      <c r="B2" s="88"/>
      <c r="C2" s="34"/>
      <c r="D2" s="34"/>
      <c r="E2" s="34"/>
      <c r="F2" s="34"/>
      <c r="G2" s="34"/>
      <c r="H2" s="34"/>
      <c r="I2" s="35"/>
    </row>
    <row r="3" spans="2:9" x14ac:dyDescent="0.25">
      <c r="B3" s="12"/>
      <c r="C3" s="4"/>
      <c r="D3" s="4"/>
      <c r="E3" s="4"/>
      <c r="F3" s="4"/>
      <c r="G3" s="4"/>
      <c r="H3" s="4"/>
      <c r="I3" s="8"/>
    </row>
    <row r="4" spans="2:9" x14ac:dyDescent="0.25">
      <c r="B4" s="12"/>
      <c r="C4" s="344" t="s">
        <v>477</v>
      </c>
      <c r="D4" s="345"/>
      <c r="E4" s="345"/>
      <c r="F4" s="345"/>
      <c r="G4" s="345"/>
      <c r="H4" s="346"/>
      <c r="I4" s="8"/>
    </row>
    <row r="5" spans="2:9" x14ac:dyDescent="0.25">
      <c r="B5" s="12"/>
      <c r="C5" s="347"/>
      <c r="D5" s="348"/>
      <c r="E5" s="348"/>
      <c r="F5" s="348"/>
      <c r="G5" s="348"/>
      <c r="H5" s="349"/>
      <c r="I5" s="8"/>
    </row>
    <row r="6" spans="2:9" x14ac:dyDescent="0.25">
      <c r="B6" s="12"/>
      <c r="C6" s="350"/>
      <c r="D6" s="351"/>
      <c r="E6" s="351"/>
      <c r="F6" s="351"/>
      <c r="G6" s="351"/>
      <c r="H6" s="352"/>
      <c r="I6" s="8"/>
    </row>
    <row r="7" spans="2:9" x14ac:dyDescent="0.25">
      <c r="B7" s="12"/>
      <c r="C7" s="4"/>
      <c r="D7" s="4"/>
      <c r="E7" s="4"/>
      <c r="F7" s="4"/>
      <c r="G7" s="4"/>
      <c r="H7" s="4"/>
      <c r="I7" s="8"/>
    </row>
    <row r="8" spans="2:9" x14ac:dyDescent="0.25">
      <c r="B8" s="12"/>
      <c r="C8" s="4"/>
      <c r="D8" s="4"/>
      <c r="E8" s="4"/>
      <c r="F8" s="4"/>
      <c r="G8" s="4"/>
      <c r="H8" s="4"/>
      <c r="I8" s="8"/>
    </row>
    <row r="9" spans="2:9" ht="18.75" x14ac:dyDescent="0.3">
      <c r="B9" s="12"/>
      <c r="C9" s="165" t="s">
        <v>308</v>
      </c>
      <c r="D9" s="4"/>
      <c r="E9" s="4"/>
      <c r="F9" s="353" t="s">
        <v>152</v>
      </c>
      <c r="G9" s="353"/>
      <c r="H9" s="4"/>
      <c r="I9" s="8"/>
    </row>
    <row r="10" spans="2:9" x14ac:dyDescent="0.25">
      <c r="B10" s="12"/>
      <c r="C10" s="4"/>
      <c r="D10" s="4"/>
      <c r="E10" s="4"/>
      <c r="F10" s="4"/>
      <c r="G10" s="4"/>
      <c r="H10" s="4"/>
      <c r="I10" s="8"/>
    </row>
    <row r="11" spans="2:9" x14ac:dyDescent="0.25">
      <c r="B11" s="12"/>
      <c r="C11" s="4"/>
      <c r="D11" s="4"/>
      <c r="E11" s="4"/>
      <c r="F11" s="4"/>
      <c r="G11" s="4"/>
      <c r="H11" s="4"/>
      <c r="I11" s="8"/>
    </row>
    <row r="12" spans="2:9" x14ac:dyDescent="0.25">
      <c r="B12" s="12"/>
      <c r="C12" s="4"/>
      <c r="D12" s="4"/>
      <c r="E12" s="4"/>
      <c r="F12" s="4"/>
      <c r="G12" s="4"/>
      <c r="H12" s="4"/>
      <c r="I12" s="8"/>
    </row>
    <row r="13" spans="2:9" x14ac:dyDescent="0.25">
      <c r="B13" s="12"/>
      <c r="C13" s="4"/>
      <c r="D13" s="4"/>
      <c r="E13" s="4"/>
      <c r="F13" s="4"/>
      <c r="G13" s="4"/>
      <c r="H13" s="4"/>
      <c r="I13" s="8"/>
    </row>
    <row r="14" spans="2:9" x14ac:dyDescent="0.25">
      <c r="B14" s="12"/>
      <c r="D14" s="4"/>
      <c r="E14" s="4"/>
      <c r="F14" s="4"/>
      <c r="G14" s="4"/>
      <c r="H14" s="4"/>
      <c r="I14" s="8"/>
    </row>
    <row r="15" spans="2:9" x14ac:dyDescent="0.25">
      <c r="B15" s="12"/>
      <c r="C15" s="4"/>
      <c r="D15" s="4"/>
      <c r="E15" s="4"/>
      <c r="F15" s="4"/>
      <c r="G15" s="4"/>
      <c r="H15" s="4"/>
      <c r="I15" s="8"/>
    </row>
    <row r="16" spans="2:9" x14ac:dyDescent="0.25">
      <c r="B16" s="12"/>
      <c r="C16" s="4"/>
      <c r="D16" s="4"/>
      <c r="E16" s="4"/>
      <c r="F16" s="4"/>
      <c r="G16" s="4"/>
      <c r="H16" s="4"/>
      <c r="I16" s="8"/>
    </row>
    <row r="17" spans="2:9" x14ac:dyDescent="0.25">
      <c r="B17" s="12"/>
      <c r="C17" s="4"/>
      <c r="D17" s="4"/>
      <c r="E17" s="4"/>
      <c r="F17" s="4"/>
      <c r="G17" s="4"/>
      <c r="H17" s="4"/>
      <c r="I17" s="8"/>
    </row>
    <row r="18" spans="2:9" x14ac:dyDescent="0.25">
      <c r="B18" s="12"/>
      <c r="C18" s="4"/>
      <c r="D18" s="4"/>
      <c r="E18" s="4"/>
      <c r="F18" s="4"/>
      <c r="G18" s="4"/>
      <c r="H18" s="4"/>
      <c r="I18" s="8"/>
    </row>
    <row r="19" spans="2:9" x14ac:dyDescent="0.25">
      <c r="B19" s="12"/>
      <c r="C19" s="4"/>
      <c r="D19" s="4"/>
      <c r="E19" s="4"/>
      <c r="F19" s="4"/>
      <c r="G19" s="4"/>
      <c r="H19" s="4"/>
      <c r="I19" s="8"/>
    </row>
    <row r="20" spans="2:9" x14ac:dyDescent="0.25">
      <c r="B20" s="12"/>
      <c r="C20" s="4"/>
      <c r="D20" s="4"/>
      <c r="E20" s="4"/>
      <c r="F20" s="4"/>
      <c r="G20" s="4"/>
      <c r="H20" s="4"/>
      <c r="I20" s="8"/>
    </row>
    <row r="21" spans="2:9" x14ac:dyDescent="0.25">
      <c r="B21" s="12"/>
      <c r="C21" s="4"/>
      <c r="D21" s="4"/>
      <c r="E21" s="4"/>
      <c r="F21" s="4"/>
      <c r="G21" s="4"/>
      <c r="H21" s="4"/>
      <c r="I21" s="8"/>
    </row>
    <row r="22" spans="2:9" x14ac:dyDescent="0.25">
      <c r="B22" s="12"/>
      <c r="C22" s="4"/>
      <c r="D22" s="4"/>
      <c r="E22" s="4"/>
      <c r="F22" s="4"/>
      <c r="G22" s="4"/>
      <c r="H22" s="4"/>
      <c r="I22" s="8"/>
    </row>
    <row r="23" spans="2:9" x14ac:dyDescent="0.25">
      <c r="B23" s="12"/>
      <c r="C23" s="4"/>
      <c r="D23" s="4"/>
      <c r="E23" s="4"/>
      <c r="F23" s="4"/>
      <c r="G23" s="4"/>
      <c r="H23" s="4"/>
      <c r="I23" s="8"/>
    </row>
    <row r="24" spans="2:9" x14ac:dyDescent="0.25">
      <c r="B24" s="12"/>
      <c r="C24" s="4"/>
      <c r="D24" s="4"/>
      <c r="E24" s="4"/>
      <c r="F24" s="4"/>
      <c r="G24" s="4"/>
      <c r="H24" s="4"/>
      <c r="I24" s="8"/>
    </row>
    <row r="25" spans="2:9" ht="18.75" x14ac:dyDescent="0.3">
      <c r="B25" s="12"/>
      <c r="C25" s="165" t="s">
        <v>478</v>
      </c>
      <c r="D25" s="4"/>
      <c r="E25" s="4"/>
      <c r="F25" s="354" t="s">
        <v>479</v>
      </c>
      <c r="G25" s="354"/>
      <c r="H25" s="4"/>
      <c r="I25" s="8"/>
    </row>
    <row r="26" spans="2:9" x14ac:dyDescent="0.25">
      <c r="B26" s="12"/>
      <c r="C26" s="4"/>
      <c r="D26" s="4"/>
      <c r="E26" s="4"/>
      <c r="F26" s="4"/>
      <c r="G26" s="4"/>
      <c r="H26" s="4"/>
      <c r="I26" s="8"/>
    </row>
    <row r="27" spans="2:9" x14ac:dyDescent="0.25">
      <c r="B27" s="12"/>
      <c r="D27" s="4"/>
      <c r="E27" s="4"/>
      <c r="F27" s="4"/>
      <c r="G27" s="4"/>
      <c r="H27" s="4"/>
      <c r="I27" s="8"/>
    </row>
    <row r="28" spans="2:9" x14ac:dyDescent="0.25">
      <c r="B28" s="12"/>
      <c r="C28" s="4"/>
      <c r="D28" s="4"/>
      <c r="E28" s="4"/>
      <c r="F28" s="4"/>
      <c r="G28" s="4"/>
      <c r="H28" s="4"/>
      <c r="I28" s="8"/>
    </row>
    <row r="29" spans="2:9" x14ac:dyDescent="0.25">
      <c r="B29" s="12"/>
      <c r="C29" s="4"/>
      <c r="D29" s="4"/>
      <c r="E29" s="4"/>
      <c r="F29" s="4"/>
      <c r="G29" s="4"/>
      <c r="H29" s="4"/>
      <c r="I29" s="8"/>
    </row>
    <row r="30" spans="2:9" x14ac:dyDescent="0.25">
      <c r="B30" s="12"/>
      <c r="C30" s="4"/>
      <c r="D30" s="4"/>
      <c r="E30" s="4"/>
      <c r="F30" s="4"/>
      <c r="G30" s="4"/>
      <c r="H30" s="4"/>
      <c r="I30" s="8"/>
    </row>
    <row r="31" spans="2:9" x14ac:dyDescent="0.25">
      <c r="B31" s="12"/>
      <c r="C31" s="4"/>
      <c r="D31" s="4"/>
      <c r="E31" s="4"/>
      <c r="F31" s="4"/>
      <c r="G31" s="4"/>
      <c r="H31" s="4"/>
      <c r="I31" s="8"/>
    </row>
    <row r="32" spans="2:9" x14ac:dyDescent="0.25">
      <c r="B32" s="12"/>
      <c r="C32" s="4"/>
      <c r="D32" s="4"/>
      <c r="E32" s="4"/>
      <c r="F32" s="4"/>
      <c r="G32" s="4"/>
      <c r="H32" s="4"/>
      <c r="I32" s="8"/>
    </row>
    <row r="33" spans="2:9" x14ac:dyDescent="0.25">
      <c r="B33" s="12"/>
      <c r="C33" s="4"/>
      <c r="D33" s="4"/>
      <c r="E33" s="4"/>
      <c r="F33" s="4"/>
      <c r="G33" s="4"/>
      <c r="H33" s="4"/>
      <c r="I33" s="8"/>
    </row>
    <row r="34" spans="2:9" x14ac:dyDescent="0.25">
      <c r="B34" s="12"/>
      <c r="C34" s="4"/>
      <c r="D34" s="4"/>
      <c r="E34" s="4"/>
      <c r="F34" s="4"/>
      <c r="G34" s="4"/>
      <c r="H34" s="4"/>
      <c r="I34" s="8"/>
    </row>
    <row r="35" spans="2:9" x14ac:dyDescent="0.25">
      <c r="B35" s="12"/>
      <c r="C35" s="4"/>
      <c r="D35" s="4"/>
      <c r="E35" s="4"/>
      <c r="F35" s="4"/>
      <c r="G35" s="4"/>
      <c r="H35" s="4"/>
      <c r="I35" s="8"/>
    </row>
    <row r="36" spans="2:9" x14ac:dyDescent="0.25">
      <c r="B36" s="12"/>
      <c r="C36" s="4"/>
      <c r="D36" s="4"/>
      <c r="E36" s="4"/>
      <c r="F36" s="4"/>
      <c r="G36" s="4"/>
      <c r="H36" s="4"/>
      <c r="I36" s="8"/>
    </row>
    <row r="37" spans="2:9" x14ac:dyDescent="0.25">
      <c r="B37" s="12"/>
      <c r="C37" s="4"/>
      <c r="D37" s="4"/>
      <c r="E37" s="4"/>
      <c r="F37" s="4"/>
      <c r="G37" s="4"/>
      <c r="H37" s="4"/>
      <c r="I37" s="8"/>
    </row>
    <row r="38" spans="2:9" x14ac:dyDescent="0.25">
      <c r="B38" s="12"/>
      <c r="C38" s="4"/>
      <c r="D38" s="4"/>
      <c r="E38" s="4"/>
      <c r="F38" s="4"/>
      <c r="G38" s="4"/>
      <c r="H38" s="4"/>
      <c r="I38" s="8"/>
    </row>
    <row r="39" spans="2:9" x14ac:dyDescent="0.25">
      <c r="B39" s="12"/>
      <c r="C39" s="4"/>
      <c r="D39" s="4"/>
      <c r="E39" s="4"/>
      <c r="F39" s="4"/>
      <c r="G39" s="4"/>
      <c r="H39" s="4"/>
      <c r="I39" s="8"/>
    </row>
    <row r="40" spans="2:9" ht="18.75" x14ac:dyDescent="0.3">
      <c r="B40" s="12"/>
      <c r="C40" s="165" t="s">
        <v>529</v>
      </c>
      <c r="D40" s="4"/>
      <c r="E40" s="4"/>
      <c r="F40" s="354" t="s">
        <v>480</v>
      </c>
      <c r="G40" s="354"/>
      <c r="H40" s="4"/>
      <c r="I40" s="8"/>
    </row>
    <row r="41" spans="2:9" x14ac:dyDescent="0.25">
      <c r="B41" s="12"/>
      <c r="D41" s="4"/>
      <c r="E41" s="4"/>
      <c r="F41" s="4"/>
      <c r="G41" s="4"/>
      <c r="H41" s="4"/>
      <c r="I41" s="8"/>
    </row>
    <row r="42" spans="2:9" x14ac:dyDescent="0.25">
      <c r="B42" s="12"/>
      <c r="C42" s="4"/>
      <c r="D42" s="4"/>
      <c r="E42" s="4"/>
      <c r="F42" s="4"/>
      <c r="G42" s="4"/>
      <c r="H42" s="4"/>
      <c r="I42" s="8"/>
    </row>
    <row r="43" spans="2:9" x14ac:dyDescent="0.25">
      <c r="B43" s="12"/>
      <c r="C43" s="4"/>
      <c r="D43" s="4"/>
      <c r="E43" s="4"/>
      <c r="F43" s="4"/>
      <c r="G43" s="4"/>
      <c r="H43" s="4"/>
      <c r="I43" s="8"/>
    </row>
    <row r="44" spans="2:9" x14ac:dyDescent="0.25">
      <c r="B44" s="12"/>
      <c r="C44" s="4"/>
      <c r="D44" s="4"/>
      <c r="E44" s="4"/>
      <c r="F44" s="4"/>
      <c r="G44" s="4"/>
      <c r="H44" s="4"/>
      <c r="I44" s="8"/>
    </row>
    <row r="45" spans="2:9" x14ac:dyDescent="0.25">
      <c r="B45" s="12"/>
      <c r="C45" s="4"/>
      <c r="D45" s="4"/>
      <c r="E45" s="4"/>
      <c r="F45" s="4"/>
      <c r="G45" s="4"/>
      <c r="H45" s="4"/>
      <c r="I45" s="8"/>
    </row>
    <row r="46" spans="2:9" x14ac:dyDescent="0.25">
      <c r="B46" s="12"/>
      <c r="C46" s="4"/>
      <c r="D46" s="4"/>
      <c r="E46" s="4"/>
      <c r="F46" s="4"/>
      <c r="G46" s="4"/>
      <c r="H46" s="4"/>
      <c r="I46" s="8"/>
    </row>
    <row r="47" spans="2:9" x14ac:dyDescent="0.25">
      <c r="B47" s="12"/>
      <c r="C47" s="4"/>
      <c r="D47" s="4"/>
      <c r="E47" s="4"/>
      <c r="F47" s="4"/>
      <c r="G47" s="4"/>
      <c r="H47" s="4"/>
      <c r="I47" s="8"/>
    </row>
    <row r="48" spans="2:9" x14ac:dyDescent="0.25">
      <c r="B48" s="12"/>
      <c r="C48" s="4"/>
      <c r="D48" s="4"/>
      <c r="E48" s="4"/>
      <c r="F48" s="4"/>
      <c r="G48" s="4"/>
      <c r="H48" s="4"/>
      <c r="I48" s="8"/>
    </row>
    <row r="49" spans="2:9" x14ac:dyDescent="0.25">
      <c r="B49" s="12"/>
      <c r="C49" s="4"/>
      <c r="D49" s="4"/>
      <c r="E49" s="4"/>
      <c r="F49" s="4"/>
      <c r="G49" s="4"/>
      <c r="H49" s="4"/>
      <c r="I49" s="8"/>
    </row>
    <row r="50" spans="2:9" x14ac:dyDescent="0.25">
      <c r="B50" s="12"/>
      <c r="C50" s="4"/>
      <c r="D50" s="4"/>
      <c r="E50" s="4"/>
      <c r="F50" s="4"/>
      <c r="G50" s="4"/>
      <c r="H50" s="4"/>
      <c r="I50" s="8"/>
    </row>
    <row r="51" spans="2:9" x14ac:dyDescent="0.25">
      <c r="B51" s="12"/>
      <c r="C51" s="4"/>
      <c r="D51" s="4"/>
      <c r="E51" s="4"/>
      <c r="F51" s="4"/>
      <c r="G51" s="4"/>
      <c r="H51" s="4"/>
      <c r="I51" s="8"/>
    </row>
    <row r="52" spans="2:9" x14ac:dyDescent="0.25">
      <c r="B52" s="12"/>
      <c r="C52" s="4"/>
      <c r="D52" s="4"/>
      <c r="E52" s="4"/>
      <c r="F52" s="4"/>
      <c r="G52" s="4"/>
      <c r="H52" s="4"/>
      <c r="I52" s="8"/>
    </row>
    <row r="53" spans="2:9" x14ac:dyDescent="0.25">
      <c r="B53" s="12"/>
      <c r="C53" s="4"/>
      <c r="D53" s="4"/>
      <c r="E53" s="4"/>
      <c r="F53" s="4"/>
      <c r="G53" s="4"/>
      <c r="H53" s="4"/>
      <c r="I53" s="8"/>
    </row>
    <row r="54" spans="2:9" x14ac:dyDescent="0.25">
      <c r="B54" s="12"/>
      <c r="C54" s="4"/>
      <c r="D54" s="4"/>
      <c r="E54" s="4"/>
      <c r="F54" s="4"/>
      <c r="G54" s="4"/>
      <c r="H54" s="4"/>
      <c r="I54" s="8"/>
    </row>
    <row r="55" spans="2:9" x14ac:dyDescent="0.25">
      <c r="B55" s="12"/>
      <c r="C55" s="4"/>
      <c r="D55" s="4"/>
      <c r="E55" s="4"/>
      <c r="F55" s="4"/>
      <c r="G55" s="4"/>
      <c r="H55" s="4"/>
      <c r="I55" s="8"/>
    </row>
    <row r="56" spans="2:9" x14ac:dyDescent="0.25">
      <c r="B56" s="39"/>
      <c r="C56" s="37"/>
      <c r="D56" s="37"/>
      <c r="E56" s="37"/>
      <c r="F56" s="37"/>
      <c r="G56" s="37"/>
      <c r="H56" s="37"/>
      <c r="I56" s="14"/>
    </row>
  </sheetData>
  <sheetProtection algorithmName="SHA-512" hashValue="kiP0d+Ib6Gtdl8X9U5S4h3LEOiymgWbaNsj1gxLuNV3GkR4Nm0r7FG4aGZBF3LEyABeOG24Hy7i084z8YyP8WQ==" saltValue="q934vRcSKdMnlA/G0Swlfg==" spinCount="100000" sheet="1" objects="1" scenarios="1"/>
  <mergeCells count="4">
    <mergeCell ref="C4:H6"/>
    <mergeCell ref="F9:G9"/>
    <mergeCell ref="F25:G25"/>
    <mergeCell ref="F40:G40"/>
  </mergeCells>
  <pageMargins left="0.7" right="0.7" top="0.78740157499999996" bottom="0.78740157499999996" header="0.3" footer="0.3"/>
  <customProperties>
    <customPr name="_pios_id" r:id="rId1"/>
    <customPr name="IbpWorksheetKeyString_GUID" r:id="rId2"/>
  </customProperties>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D7BF6-C305-4E25-975A-08A53003335E}">
  <sheetPr codeName="Tabelle7"/>
  <dimension ref="A1:D351"/>
  <sheetViews>
    <sheetView topLeftCell="A105" workbookViewId="0">
      <selection activeCell="A94" sqref="A94"/>
    </sheetView>
  </sheetViews>
  <sheetFormatPr baseColWidth="10" defaultColWidth="11.42578125" defaultRowHeight="15" x14ac:dyDescent="0.25"/>
  <cols>
    <col min="1" max="1" width="78.42578125" customWidth="1"/>
  </cols>
  <sheetData>
    <row r="1" spans="1:2" x14ac:dyDescent="0.25">
      <c r="A1" t="s">
        <v>221</v>
      </c>
    </row>
    <row r="2" spans="1:2" x14ac:dyDescent="0.25">
      <c r="A2" s="5" t="s">
        <v>222</v>
      </c>
      <c r="B2">
        <v>0</v>
      </c>
    </row>
    <row r="3" spans="1:2" x14ac:dyDescent="0.25">
      <c r="A3" s="5" t="s">
        <v>223</v>
      </c>
      <c r="B3">
        <v>2</v>
      </c>
    </row>
    <row r="4" spans="1:2" x14ac:dyDescent="0.25">
      <c r="A4" s="5" t="s">
        <v>204</v>
      </c>
      <c r="B4">
        <v>6</v>
      </c>
    </row>
    <row r="5" spans="1:2" x14ac:dyDescent="0.25">
      <c r="A5" s="5" t="s">
        <v>195</v>
      </c>
      <c r="B5">
        <v>9</v>
      </c>
    </row>
    <row r="6" spans="1:2" x14ac:dyDescent="0.25">
      <c r="A6" s="5"/>
    </row>
    <row r="7" spans="1:2" x14ac:dyDescent="0.25">
      <c r="A7" s="5" t="s">
        <v>224</v>
      </c>
    </row>
    <row r="8" spans="1:2" x14ac:dyDescent="0.25">
      <c r="A8" s="5" t="s">
        <v>225</v>
      </c>
      <c r="B8">
        <v>0</v>
      </c>
    </row>
    <row r="9" spans="1:2" x14ac:dyDescent="0.25">
      <c r="A9" s="5" t="s">
        <v>198</v>
      </c>
      <c r="B9">
        <v>8</v>
      </c>
    </row>
    <row r="11" spans="1:2" x14ac:dyDescent="0.25">
      <c r="A11" s="5" t="s">
        <v>226</v>
      </c>
    </row>
    <row r="12" spans="1:2" x14ac:dyDescent="0.25">
      <c r="A12" s="5" t="s">
        <v>227</v>
      </c>
      <c r="B12">
        <v>0</v>
      </c>
    </row>
    <row r="13" spans="1:2" x14ac:dyDescent="0.25">
      <c r="A13" s="5" t="s">
        <v>228</v>
      </c>
      <c r="B13">
        <v>5</v>
      </c>
    </row>
    <row r="14" spans="1:2" x14ac:dyDescent="0.25">
      <c r="A14" s="5" t="s">
        <v>229</v>
      </c>
      <c r="B14">
        <v>10</v>
      </c>
    </row>
    <row r="16" spans="1:2" x14ac:dyDescent="0.25">
      <c r="A16" s="5" t="s">
        <v>190</v>
      </c>
    </row>
    <row r="17" spans="1:2" x14ac:dyDescent="0.25">
      <c r="A17" s="5" t="s">
        <v>203</v>
      </c>
      <c r="B17">
        <v>0</v>
      </c>
    </row>
    <row r="18" spans="1:2" x14ac:dyDescent="0.25">
      <c r="A18" s="5" t="s">
        <v>214</v>
      </c>
      <c r="B18">
        <v>5</v>
      </c>
    </row>
    <row r="19" spans="1:2" x14ac:dyDescent="0.25">
      <c r="A19" s="5" t="s">
        <v>191</v>
      </c>
      <c r="B19">
        <v>15</v>
      </c>
    </row>
    <row r="21" spans="1:2" x14ac:dyDescent="0.25">
      <c r="A21" s="5" t="s">
        <v>230</v>
      </c>
    </row>
    <row r="22" spans="1:2" x14ac:dyDescent="0.25">
      <c r="A22" s="5" t="s">
        <v>231</v>
      </c>
      <c r="B22">
        <v>15</v>
      </c>
    </row>
    <row r="23" spans="1:2" x14ac:dyDescent="0.25">
      <c r="A23" s="5" t="s">
        <v>211</v>
      </c>
      <c r="B23">
        <v>0</v>
      </c>
    </row>
    <row r="25" spans="1:2" x14ac:dyDescent="0.25">
      <c r="A25" s="7" t="s">
        <v>232</v>
      </c>
    </row>
    <row r="26" spans="1:2" x14ac:dyDescent="0.25">
      <c r="A26" s="7" t="s">
        <v>233</v>
      </c>
      <c r="B26">
        <v>0</v>
      </c>
    </row>
    <row r="27" spans="1:2" x14ac:dyDescent="0.25">
      <c r="A27" s="7" t="s">
        <v>234</v>
      </c>
      <c r="B27">
        <v>5</v>
      </c>
    </row>
    <row r="28" spans="1:2" x14ac:dyDescent="0.25">
      <c r="A28" s="19" t="s">
        <v>235</v>
      </c>
      <c r="B28">
        <v>10</v>
      </c>
    </row>
    <row r="29" spans="1:2" x14ac:dyDescent="0.25">
      <c r="A29" s="7" t="s">
        <v>236</v>
      </c>
      <c r="B29">
        <v>15</v>
      </c>
    </row>
    <row r="31" spans="1:2" x14ac:dyDescent="0.25">
      <c r="A31" t="s">
        <v>237</v>
      </c>
    </row>
    <row r="32" spans="1:2" x14ac:dyDescent="0.25">
      <c r="A32" s="7" t="s">
        <v>238</v>
      </c>
      <c r="B32">
        <v>5</v>
      </c>
    </row>
    <row r="33" spans="1:2" x14ac:dyDescent="0.25">
      <c r="A33" t="s">
        <v>239</v>
      </c>
      <c r="B33">
        <v>0</v>
      </c>
    </row>
    <row r="35" spans="1:2" x14ac:dyDescent="0.25">
      <c r="A35" s="7" t="s">
        <v>240</v>
      </c>
    </row>
    <row r="36" spans="1:2" x14ac:dyDescent="0.25">
      <c r="A36" s="7" t="s">
        <v>241</v>
      </c>
      <c r="B36">
        <v>0</v>
      </c>
    </row>
    <row r="37" spans="1:2" x14ac:dyDescent="0.25">
      <c r="A37" s="7" t="s">
        <v>242</v>
      </c>
      <c r="B37">
        <v>5</v>
      </c>
    </row>
    <row r="39" spans="1:2" x14ac:dyDescent="0.25">
      <c r="A39" s="5" t="s">
        <v>190</v>
      </c>
    </row>
    <row r="40" spans="1:2" x14ac:dyDescent="0.25">
      <c r="A40" s="5" t="s">
        <v>243</v>
      </c>
      <c r="B40">
        <v>0</v>
      </c>
    </row>
    <row r="41" spans="1:2" x14ac:dyDescent="0.25">
      <c r="A41" s="5" t="s">
        <v>244</v>
      </c>
      <c r="B41">
        <v>5</v>
      </c>
    </row>
    <row r="42" spans="1:2" x14ac:dyDescent="0.25">
      <c r="A42" s="5"/>
    </row>
    <row r="43" spans="1:2" x14ac:dyDescent="0.25">
      <c r="A43" s="5" t="s">
        <v>245</v>
      </c>
    </row>
    <row r="44" spans="1:2" x14ac:dyDescent="0.25">
      <c r="A44" s="5" t="s">
        <v>246</v>
      </c>
      <c r="B44">
        <v>0</v>
      </c>
    </row>
    <row r="45" spans="1:2" x14ac:dyDescent="0.25">
      <c r="A45" s="5" t="s">
        <v>247</v>
      </c>
      <c r="B45">
        <v>10</v>
      </c>
    </row>
    <row r="46" spans="1:2" x14ac:dyDescent="0.25">
      <c r="A46" s="5"/>
    </row>
    <row r="47" spans="1:2" x14ac:dyDescent="0.25">
      <c r="A47" s="7" t="s">
        <v>248</v>
      </c>
    </row>
    <row r="48" spans="1:2" x14ac:dyDescent="0.25">
      <c r="A48" s="7" t="s">
        <v>249</v>
      </c>
      <c r="B48">
        <v>0</v>
      </c>
    </row>
    <row r="49" spans="1:2" x14ac:dyDescent="0.25">
      <c r="A49" s="7" t="s">
        <v>250</v>
      </c>
      <c r="B49">
        <v>5</v>
      </c>
    </row>
    <row r="50" spans="1:2" x14ac:dyDescent="0.25">
      <c r="A50" s="7" t="s">
        <v>251</v>
      </c>
      <c r="B50">
        <v>10</v>
      </c>
    </row>
    <row r="51" spans="1:2" x14ac:dyDescent="0.25">
      <c r="A51" s="7" t="s">
        <v>252</v>
      </c>
      <c r="B51">
        <v>15</v>
      </c>
    </row>
    <row r="53" spans="1:2" x14ac:dyDescent="0.25">
      <c r="A53" s="7" t="s">
        <v>253</v>
      </c>
    </row>
    <row r="54" spans="1:2" x14ac:dyDescent="0.25">
      <c r="A54" s="7" t="s">
        <v>254</v>
      </c>
      <c r="B54">
        <v>0</v>
      </c>
    </row>
    <row r="55" spans="1:2" x14ac:dyDescent="0.25">
      <c r="A55" s="7" t="s">
        <v>255</v>
      </c>
      <c r="B55">
        <v>5</v>
      </c>
    </row>
    <row r="56" spans="1:2" x14ac:dyDescent="0.25">
      <c r="A56" s="7" t="s">
        <v>256</v>
      </c>
      <c r="B56">
        <v>10</v>
      </c>
    </row>
    <row r="57" spans="1:2" x14ac:dyDescent="0.25">
      <c r="A57" s="7" t="s">
        <v>257</v>
      </c>
      <c r="B57">
        <v>15</v>
      </c>
    </row>
    <row r="59" spans="1:2" x14ac:dyDescent="0.25">
      <c r="A59" s="7" t="s">
        <v>258</v>
      </c>
    </row>
    <row r="60" spans="1:2" x14ac:dyDescent="0.25">
      <c r="A60" s="7" t="s">
        <v>259</v>
      </c>
      <c r="B60">
        <v>0</v>
      </c>
    </row>
    <row r="61" spans="1:2" x14ac:dyDescent="0.25">
      <c r="A61" s="7" t="s">
        <v>260</v>
      </c>
      <c r="B61">
        <v>5</v>
      </c>
    </row>
    <row r="62" spans="1:2" x14ac:dyDescent="0.25">
      <c r="A62" t="s">
        <v>261</v>
      </c>
      <c r="B62">
        <v>10</v>
      </c>
    </row>
    <row r="64" spans="1:2" x14ac:dyDescent="0.25">
      <c r="A64" s="7" t="s">
        <v>253</v>
      </c>
    </row>
    <row r="65" spans="1:2" x14ac:dyDescent="0.25">
      <c r="A65" s="7" t="s">
        <v>254</v>
      </c>
      <c r="B65">
        <v>0</v>
      </c>
    </row>
    <row r="66" spans="1:2" x14ac:dyDescent="0.25">
      <c r="A66" s="7" t="s">
        <v>262</v>
      </c>
      <c r="B66">
        <v>5</v>
      </c>
    </row>
    <row r="67" spans="1:2" x14ac:dyDescent="0.25">
      <c r="A67" t="s">
        <v>263</v>
      </c>
      <c r="B67">
        <v>10</v>
      </c>
    </row>
    <row r="69" spans="1:2" x14ac:dyDescent="0.25">
      <c r="A69" t="s">
        <v>264</v>
      </c>
    </row>
    <row r="70" spans="1:2" x14ac:dyDescent="0.25">
      <c r="A70" t="s">
        <v>265</v>
      </c>
      <c r="B70">
        <v>5</v>
      </c>
    </row>
    <row r="71" spans="1:2" x14ac:dyDescent="0.25">
      <c r="A71" t="s">
        <v>266</v>
      </c>
      <c r="B71">
        <v>10</v>
      </c>
    </row>
    <row r="72" spans="1:2" x14ac:dyDescent="0.25">
      <c r="A72" t="s">
        <v>267</v>
      </c>
      <c r="B72">
        <v>15</v>
      </c>
    </row>
    <row r="74" spans="1:2" x14ac:dyDescent="0.25">
      <c r="A74" s="7" t="s">
        <v>268</v>
      </c>
    </row>
    <row r="75" spans="1:2" x14ac:dyDescent="0.25">
      <c r="A75" t="s">
        <v>269</v>
      </c>
      <c r="B75">
        <v>0</v>
      </c>
    </row>
    <row r="76" spans="1:2" x14ac:dyDescent="0.25">
      <c r="A76" t="s">
        <v>270</v>
      </c>
      <c r="B76">
        <v>10</v>
      </c>
    </row>
    <row r="77" spans="1:2" x14ac:dyDescent="0.25">
      <c r="A77" t="s">
        <v>271</v>
      </c>
      <c r="B77">
        <v>20</v>
      </c>
    </row>
    <row r="79" spans="1:2" x14ac:dyDescent="0.25">
      <c r="A79" t="s">
        <v>272</v>
      </c>
    </row>
    <row r="80" spans="1:2" x14ac:dyDescent="0.25">
      <c r="A80" t="s">
        <v>273</v>
      </c>
      <c r="B80">
        <v>0</v>
      </c>
    </row>
    <row r="81" spans="1:2" x14ac:dyDescent="0.25">
      <c r="A81" t="s">
        <v>274</v>
      </c>
      <c r="B81">
        <v>5</v>
      </c>
    </row>
    <row r="82" spans="1:2" x14ac:dyDescent="0.25">
      <c r="A82" t="s">
        <v>275</v>
      </c>
      <c r="B82">
        <v>10</v>
      </c>
    </row>
    <row r="84" spans="1:2" x14ac:dyDescent="0.25">
      <c r="A84" s="6" t="s">
        <v>276</v>
      </c>
    </row>
    <row r="85" spans="1:2" x14ac:dyDescent="0.25">
      <c r="A85" s="7" t="s">
        <v>277</v>
      </c>
      <c r="B85">
        <v>0</v>
      </c>
    </row>
    <row r="86" spans="1:2" x14ac:dyDescent="0.25">
      <c r="A86" s="7" t="s">
        <v>278</v>
      </c>
      <c r="B86">
        <v>5</v>
      </c>
    </row>
    <row r="87" spans="1:2" x14ac:dyDescent="0.25">
      <c r="A87" s="7" t="s">
        <v>279</v>
      </c>
      <c r="B87">
        <v>0</v>
      </c>
    </row>
    <row r="88" spans="1:2" x14ac:dyDescent="0.25">
      <c r="A88" s="7" t="s">
        <v>280</v>
      </c>
      <c r="B88">
        <v>5</v>
      </c>
    </row>
    <row r="89" spans="1:2" x14ac:dyDescent="0.25">
      <c r="A89" s="7" t="s">
        <v>281</v>
      </c>
      <c r="B89">
        <v>15</v>
      </c>
    </row>
    <row r="90" spans="1:2" x14ac:dyDescent="0.25">
      <c r="A90" s="7" t="s">
        <v>282</v>
      </c>
      <c r="B90">
        <v>20</v>
      </c>
    </row>
    <row r="91" spans="1:2" x14ac:dyDescent="0.25">
      <c r="A91" s="7" t="s">
        <v>283</v>
      </c>
      <c r="B91">
        <v>0</v>
      </c>
    </row>
    <row r="92" spans="1:2" x14ac:dyDescent="0.25">
      <c r="A92" s="7" t="s">
        <v>121</v>
      </c>
      <c r="B92">
        <v>5</v>
      </c>
    </row>
    <row r="93" spans="1:2" x14ac:dyDescent="0.25">
      <c r="A93" s="7" t="s">
        <v>284</v>
      </c>
      <c r="B93">
        <v>0</v>
      </c>
    </row>
    <row r="94" spans="1:2" x14ac:dyDescent="0.25">
      <c r="A94" s="7" t="s">
        <v>122</v>
      </c>
      <c r="B94">
        <v>5</v>
      </c>
    </row>
    <row r="95" spans="1:2" x14ac:dyDescent="0.25">
      <c r="A95" s="7" t="s">
        <v>285</v>
      </c>
      <c r="B95">
        <v>0</v>
      </c>
    </row>
    <row r="96" spans="1:2" x14ac:dyDescent="0.25">
      <c r="A96" s="9" t="s">
        <v>123</v>
      </c>
      <c r="B96">
        <v>5</v>
      </c>
    </row>
    <row r="99" spans="1:2" ht="15.75" thickBot="1" x14ac:dyDescent="0.3"/>
    <row r="100" spans="1:2" ht="15.75" thickBot="1" x14ac:dyDescent="0.3">
      <c r="A100" s="20" t="s">
        <v>286</v>
      </c>
      <c r="B100" s="21"/>
    </row>
    <row r="101" spans="1:2" x14ac:dyDescent="0.25">
      <c r="A101" s="22" t="s">
        <v>287</v>
      </c>
      <c r="B101" s="23">
        <v>0.1</v>
      </c>
    </row>
    <row r="102" spans="1:2" x14ac:dyDescent="0.25">
      <c r="A102" s="22" t="s">
        <v>288</v>
      </c>
      <c r="B102" s="23">
        <v>0.1</v>
      </c>
    </row>
    <row r="103" spans="1:2" ht="15.75" thickBot="1" x14ac:dyDescent="0.3">
      <c r="A103" s="24" t="s">
        <v>289</v>
      </c>
      <c r="B103" s="25">
        <v>0.1</v>
      </c>
    </row>
    <row r="104" spans="1:2" x14ac:dyDescent="0.25">
      <c r="A104" s="22" t="s">
        <v>290</v>
      </c>
      <c r="B104" s="23">
        <v>0.1</v>
      </c>
    </row>
    <row r="105" spans="1:2" x14ac:dyDescent="0.25">
      <c r="A105" s="22" t="s">
        <v>291</v>
      </c>
      <c r="B105" s="23">
        <v>0.1</v>
      </c>
    </row>
    <row r="106" spans="1:2" x14ac:dyDescent="0.25">
      <c r="A106" s="22" t="s">
        <v>292</v>
      </c>
      <c r="B106" s="23">
        <v>0.1</v>
      </c>
    </row>
    <row r="107" spans="1:2" ht="15.75" thickBot="1" x14ac:dyDescent="0.3">
      <c r="A107" s="24" t="s">
        <v>293</v>
      </c>
      <c r="B107" s="25">
        <v>0.1</v>
      </c>
    </row>
    <row r="108" spans="1:2" x14ac:dyDescent="0.25">
      <c r="A108" s="22" t="s">
        <v>294</v>
      </c>
      <c r="B108" s="23">
        <v>0.1</v>
      </c>
    </row>
    <row r="109" spans="1:2" x14ac:dyDescent="0.25">
      <c r="A109" s="22" t="s">
        <v>295</v>
      </c>
      <c r="B109" s="23">
        <v>0.1</v>
      </c>
    </row>
    <row r="110" spans="1:2" ht="15.75" thickBot="1" x14ac:dyDescent="0.3">
      <c r="A110" s="24" t="s">
        <v>296</v>
      </c>
      <c r="B110" s="25">
        <v>0.1</v>
      </c>
    </row>
    <row r="111" spans="1:2" ht="15.75" thickBot="1" x14ac:dyDescent="0.3">
      <c r="A111" s="24" t="s">
        <v>297</v>
      </c>
      <c r="B111" s="26">
        <v>1</v>
      </c>
    </row>
    <row r="114" spans="1:4" x14ac:dyDescent="0.25">
      <c r="A114" s="2" t="s">
        <v>298</v>
      </c>
    </row>
    <row r="115" spans="1:4" x14ac:dyDescent="0.25">
      <c r="A115" s="2" t="s">
        <v>299</v>
      </c>
      <c r="B115" s="27">
        <f>VLOOKUP(Reinigungsmittel!C143,Reinigungsmittel!C143:I143,7,0)</f>
        <v>0</v>
      </c>
    </row>
    <row r="116" spans="1:4" x14ac:dyDescent="0.25">
      <c r="A116" s="2" t="s">
        <v>300</v>
      </c>
      <c r="B116" s="27">
        <v>5.0000000000000001E-3</v>
      </c>
    </row>
    <row r="117" spans="1:4" x14ac:dyDescent="0.25">
      <c r="A117" s="2" t="s">
        <v>301</v>
      </c>
      <c r="B117" s="27">
        <f>2-B115-B116</f>
        <v>1.9950000000000001</v>
      </c>
    </row>
    <row r="119" spans="1:4" x14ac:dyDescent="0.25">
      <c r="A119" s="2" t="s">
        <v>302</v>
      </c>
    </row>
    <row r="120" spans="1:4" x14ac:dyDescent="0.25">
      <c r="A120" s="2" t="s">
        <v>298</v>
      </c>
      <c r="D120" t="s">
        <v>217</v>
      </c>
    </row>
    <row r="121" spans="1:4" x14ac:dyDescent="0.25">
      <c r="A121" s="2" t="s">
        <v>299</v>
      </c>
      <c r="B121" s="27">
        <f>VLOOKUP(Reinigungsmittel!$C$137,Reinigungsmittel!$C137:$I137,7,0)</f>
        <v>0</v>
      </c>
      <c r="D121" t="s">
        <v>200</v>
      </c>
    </row>
    <row r="122" spans="1:4" x14ac:dyDescent="0.25">
      <c r="A122" s="2" t="s">
        <v>300</v>
      </c>
      <c r="B122" s="27">
        <v>5.0000000000000001E-3</v>
      </c>
      <c r="D122" t="s">
        <v>202</v>
      </c>
    </row>
    <row r="123" spans="1:4" x14ac:dyDescent="0.25">
      <c r="A123" s="2" t="s">
        <v>301</v>
      </c>
      <c r="B123" s="27">
        <f>2-B121-B122</f>
        <v>1.9950000000000001</v>
      </c>
      <c r="D123" s="4" t="s">
        <v>218</v>
      </c>
    </row>
    <row r="124" spans="1:4" x14ac:dyDescent="0.25">
      <c r="A124" s="2"/>
      <c r="B124" s="27"/>
      <c r="D124" s="119" t="s">
        <v>219</v>
      </c>
    </row>
    <row r="125" spans="1:4" x14ac:dyDescent="0.25">
      <c r="A125" s="2" t="s">
        <v>303</v>
      </c>
      <c r="D125" t="s">
        <v>208</v>
      </c>
    </row>
    <row r="126" spans="1:4" x14ac:dyDescent="0.25">
      <c r="A126" s="2" t="s">
        <v>298</v>
      </c>
    </row>
    <row r="127" spans="1:4" x14ac:dyDescent="0.25">
      <c r="A127" s="2" t="s">
        <v>299</v>
      </c>
      <c r="B127" s="27">
        <f>VLOOKUP(Reinigungsmittel!C138,Reinigungsmittel!C138:I138,7,0)</f>
        <v>0</v>
      </c>
    </row>
    <row r="128" spans="1:4" x14ac:dyDescent="0.25">
      <c r="A128" s="2" t="s">
        <v>300</v>
      </c>
      <c r="B128" s="27">
        <v>5.0000000000000001E-3</v>
      </c>
    </row>
    <row r="129" spans="1:2" x14ac:dyDescent="0.25">
      <c r="A129" s="2" t="s">
        <v>301</v>
      </c>
      <c r="B129" s="27">
        <f>2-B127-B128</f>
        <v>1.9950000000000001</v>
      </c>
    </row>
    <row r="131" spans="1:2" x14ac:dyDescent="0.25">
      <c r="A131" s="2" t="s">
        <v>304</v>
      </c>
    </row>
    <row r="132" spans="1:2" x14ac:dyDescent="0.25">
      <c r="A132" s="2" t="s">
        <v>298</v>
      </c>
    </row>
    <row r="133" spans="1:2" x14ac:dyDescent="0.25">
      <c r="A133" s="2" t="s">
        <v>299</v>
      </c>
      <c r="B133" s="27">
        <f>VLOOKUP(Reinigungsmittel!C139,Reinigungsmittel!C139:I139,7,0)</f>
        <v>0</v>
      </c>
    </row>
    <row r="134" spans="1:2" x14ac:dyDescent="0.25">
      <c r="A134" s="2" t="s">
        <v>300</v>
      </c>
      <c r="B134" s="27">
        <v>5.0000000000000001E-3</v>
      </c>
    </row>
    <row r="135" spans="1:2" x14ac:dyDescent="0.25">
      <c r="A135" s="2" t="s">
        <v>301</v>
      </c>
      <c r="B135" s="27">
        <f>2-B133-B134</f>
        <v>1.9950000000000001</v>
      </c>
    </row>
    <row r="137" spans="1:2" x14ac:dyDescent="0.25">
      <c r="A137" s="2" t="s">
        <v>305</v>
      </c>
    </row>
    <row r="138" spans="1:2" x14ac:dyDescent="0.25">
      <c r="A138" s="2" t="s">
        <v>298</v>
      </c>
    </row>
    <row r="139" spans="1:2" x14ac:dyDescent="0.25">
      <c r="A139" s="2" t="s">
        <v>299</v>
      </c>
      <c r="B139" s="27">
        <f>VLOOKUP(Reinigungsmittel!C140,Reinigungsmittel!C140:I140,7,0)</f>
        <v>0</v>
      </c>
    </row>
    <row r="140" spans="1:2" x14ac:dyDescent="0.25">
      <c r="A140" s="2" t="s">
        <v>300</v>
      </c>
      <c r="B140" s="27">
        <v>5.0000000000000001E-3</v>
      </c>
    </row>
    <row r="141" spans="1:2" x14ac:dyDescent="0.25">
      <c r="A141" s="2" t="s">
        <v>301</v>
      </c>
      <c r="B141" s="27">
        <f>2-B139-B140</f>
        <v>1.9950000000000001</v>
      </c>
    </row>
    <row r="143" spans="1:2" x14ac:dyDescent="0.25">
      <c r="A143" s="2" t="s">
        <v>306</v>
      </c>
    </row>
    <row r="144" spans="1:2" x14ac:dyDescent="0.25">
      <c r="A144" s="2" t="s">
        <v>298</v>
      </c>
    </row>
    <row r="145" spans="1:2" x14ac:dyDescent="0.25">
      <c r="A145" s="2" t="s">
        <v>299</v>
      </c>
      <c r="B145" s="27">
        <f>VLOOKUP(Reinigungsmittel!$C$141,Reinigungsmittel!$C141:$I141,7,0)</f>
        <v>0</v>
      </c>
    </row>
    <row r="146" spans="1:2" x14ac:dyDescent="0.25">
      <c r="A146" s="2" t="s">
        <v>300</v>
      </c>
      <c r="B146" s="27">
        <v>5.0000000000000001E-3</v>
      </c>
    </row>
    <row r="147" spans="1:2" x14ac:dyDescent="0.25">
      <c r="A147" s="2" t="s">
        <v>301</v>
      </c>
      <c r="B147" s="27">
        <f>2-B145-B146</f>
        <v>1.9950000000000001</v>
      </c>
    </row>
    <row r="149" spans="1:2" x14ac:dyDescent="0.25">
      <c r="A149" s="2" t="s">
        <v>307</v>
      </c>
    </row>
    <row r="150" spans="1:2" x14ac:dyDescent="0.25">
      <c r="A150" s="2" t="s">
        <v>298</v>
      </c>
    </row>
    <row r="151" spans="1:2" x14ac:dyDescent="0.25">
      <c r="A151" s="2" t="s">
        <v>299</v>
      </c>
      <c r="B151" s="27">
        <f>VLOOKUP(Reinigungsmittel!C142,Reinigungsmittel!C142:I142,7,0)</f>
        <v>0</v>
      </c>
    </row>
    <row r="152" spans="1:2" x14ac:dyDescent="0.25">
      <c r="A152" s="2" t="s">
        <v>300</v>
      </c>
      <c r="B152" s="27">
        <v>5.0000000000000001E-3</v>
      </c>
    </row>
    <row r="153" spans="1:2" x14ac:dyDescent="0.25">
      <c r="A153" s="2" t="s">
        <v>301</v>
      </c>
      <c r="B153" s="27">
        <f>2-B151-B152</f>
        <v>1.9950000000000001</v>
      </c>
    </row>
    <row r="157" spans="1:2" ht="18.75" x14ac:dyDescent="0.3">
      <c r="A157" s="28" t="s">
        <v>308</v>
      </c>
    </row>
    <row r="161" spans="1:2" x14ac:dyDescent="0.25">
      <c r="A161" s="1" t="s">
        <v>309</v>
      </c>
    </row>
    <row r="162" spans="1:2" x14ac:dyDescent="0.25">
      <c r="A162" t="s">
        <v>310</v>
      </c>
      <c r="B162">
        <v>0</v>
      </c>
    </row>
    <row r="163" spans="1:2" x14ac:dyDescent="0.25">
      <c r="A163" t="s">
        <v>311</v>
      </c>
      <c r="B163">
        <v>4</v>
      </c>
    </row>
    <row r="164" spans="1:2" x14ac:dyDescent="0.25">
      <c r="A164" t="s">
        <v>312</v>
      </c>
      <c r="B164">
        <v>15</v>
      </c>
    </row>
    <row r="166" spans="1:2" x14ac:dyDescent="0.25">
      <c r="A166" s="1" t="s">
        <v>313</v>
      </c>
    </row>
    <row r="167" spans="1:2" x14ac:dyDescent="0.25">
      <c r="A167" t="s">
        <v>314</v>
      </c>
    </row>
    <row r="168" spans="1:2" x14ac:dyDescent="0.25">
      <c r="A168" t="s">
        <v>315</v>
      </c>
      <c r="B168">
        <v>0</v>
      </c>
    </row>
    <row r="169" spans="1:2" x14ac:dyDescent="0.25">
      <c r="A169" t="s">
        <v>316</v>
      </c>
      <c r="B169">
        <v>4</v>
      </c>
    </row>
    <row r="170" spans="1:2" x14ac:dyDescent="0.25">
      <c r="A170" t="s">
        <v>317</v>
      </c>
      <c r="B170">
        <v>10</v>
      </c>
    </row>
    <row r="172" spans="1:2" x14ac:dyDescent="0.25">
      <c r="A172" t="s">
        <v>318</v>
      </c>
    </row>
    <row r="173" spans="1:2" x14ac:dyDescent="0.25">
      <c r="A173" t="s">
        <v>319</v>
      </c>
      <c r="B173">
        <v>0</v>
      </c>
    </row>
    <row r="174" spans="1:2" x14ac:dyDescent="0.25">
      <c r="A174" t="s">
        <v>320</v>
      </c>
      <c r="B174">
        <v>4</v>
      </c>
    </row>
    <row r="175" spans="1:2" x14ac:dyDescent="0.25">
      <c r="A175" t="s">
        <v>321</v>
      </c>
      <c r="B175">
        <v>10</v>
      </c>
    </row>
    <row r="177" spans="1:2" ht="16.5" x14ac:dyDescent="0.3">
      <c r="A177" s="214" t="s">
        <v>125</v>
      </c>
    </row>
    <row r="178" spans="1:2" x14ac:dyDescent="0.25">
      <c r="A178" t="s">
        <v>322</v>
      </c>
      <c r="B178">
        <v>0</v>
      </c>
    </row>
    <row r="179" spans="1:2" x14ac:dyDescent="0.25">
      <c r="A179" t="s">
        <v>323</v>
      </c>
      <c r="B179">
        <v>5</v>
      </c>
    </row>
    <row r="180" spans="1:2" x14ac:dyDescent="0.25">
      <c r="A180" t="s">
        <v>126</v>
      </c>
      <c r="B180">
        <v>10</v>
      </c>
    </row>
    <row r="182" spans="1:2" x14ac:dyDescent="0.25">
      <c r="A182" t="s">
        <v>127</v>
      </c>
    </row>
    <row r="183" spans="1:2" x14ac:dyDescent="0.25">
      <c r="A183" t="s">
        <v>128</v>
      </c>
      <c r="B183">
        <v>10</v>
      </c>
    </row>
    <row r="184" spans="1:2" x14ac:dyDescent="0.25">
      <c r="A184" t="s">
        <v>138</v>
      </c>
      <c r="B184">
        <v>0</v>
      </c>
    </row>
    <row r="186" spans="1:2" ht="16.5" x14ac:dyDescent="0.3">
      <c r="A186" s="214" t="s">
        <v>129</v>
      </c>
    </row>
    <row r="187" spans="1:2" ht="16.5" x14ac:dyDescent="0.3">
      <c r="A187" s="207" t="s">
        <v>128</v>
      </c>
      <c r="B187">
        <v>10</v>
      </c>
    </row>
    <row r="188" spans="1:2" x14ac:dyDescent="0.25">
      <c r="A188" t="s">
        <v>138</v>
      </c>
      <c r="B188">
        <v>0</v>
      </c>
    </row>
    <row r="190" spans="1:2" ht="16.5" x14ac:dyDescent="0.3">
      <c r="A190" s="214" t="s">
        <v>130</v>
      </c>
    </row>
    <row r="191" spans="1:2" ht="16.5" x14ac:dyDescent="0.3">
      <c r="A191" s="207" t="s">
        <v>128</v>
      </c>
      <c r="B191">
        <v>15</v>
      </c>
    </row>
    <row r="192" spans="1:2" x14ac:dyDescent="0.25">
      <c r="A192" t="s">
        <v>138</v>
      </c>
      <c r="B192">
        <v>0</v>
      </c>
    </row>
    <row r="194" spans="1:2" ht="16.5" x14ac:dyDescent="0.3">
      <c r="A194" s="214" t="s">
        <v>131</v>
      </c>
    </row>
    <row r="195" spans="1:2" ht="16.5" x14ac:dyDescent="0.3">
      <c r="A195" s="207" t="s">
        <v>132</v>
      </c>
      <c r="B195">
        <v>0</v>
      </c>
    </row>
    <row r="196" spans="1:2" ht="16.5" x14ac:dyDescent="0.3">
      <c r="A196" s="229" t="s">
        <v>324</v>
      </c>
      <c r="B196">
        <v>5</v>
      </c>
    </row>
    <row r="197" spans="1:2" x14ac:dyDescent="0.25">
      <c r="A197" t="s">
        <v>325</v>
      </c>
      <c r="B197">
        <v>10</v>
      </c>
    </row>
    <row r="199" spans="1:2" ht="16.5" x14ac:dyDescent="0.3">
      <c r="A199" s="214" t="s">
        <v>133</v>
      </c>
    </row>
    <row r="200" spans="1:2" ht="16.5" x14ac:dyDescent="0.3">
      <c r="A200" s="207" t="s">
        <v>326</v>
      </c>
      <c r="B200">
        <v>0</v>
      </c>
    </row>
    <row r="201" spans="1:2" x14ac:dyDescent="0.25">
      <c r="A201" t="s">
        <v>327</v>
      </c>
      <c r="B201">
        <v>5</v>
      </c>
    </row>
    <row r="202" spans="1:2" x14ac:dyDescent="0.25">
      <c r="A202" t="s">
        <v>134</v>
      </c>
      <c r="B202">
        <v>10</v>
      </c>
    </row>
    <row r="204" spans="1:2" ht="16.5" x14ac:dyDescent="0.3">
      <c r="A204" s="214" t="s">
        <v>135</v>
      </c>
    </row>
    <row r="205" spans="1:2" ht="16.5" x14ac:dyDescent="0.3">
      <c r="A205" s="207" t="s">
        <v>128</v>
      </c>
      <c r="B205">
        <v>10</v>
      </c>
    </row>
    <row r="206" spans="1:2" ht="16.5" x14ac:dyDescent="0.3">
      <c r="A206" s="229" t="s">
        <v>138</v>
      </c>
      <c r="B206">
        <v>0</v>
      </c>
    </row>
    <row r="208" spans="1:2" x14ac:dyDescent="0.25">
      <c r="A208" t="s">
        <v>328</v>
      </c>
    </row>
    <row r="209" spans="1:2" x14ac:dyDescent="0.25">
      <c r="A209" t="s">
        <v>138</v>
      </c>
      <c r="B209">
        <v>0</v>
      </c>
    </row>
    <row r="210" spans="1:2" x14ac:dyDescent="0.25">
      <c r="A210" t="s">
        <v>128</v>
      </c>
      <c r="B210">
        <v>15</v>
      </c>
    </row>
    <row r="212" spans="1:2" x14ac:dyDescent="0.25">
      <c r="A212" t="s">
        <v>329</v>
      </c>
    </row>
    <row r="213" spans="1:2" x14ac:dyDescent="0.25">
      <c r="A213" t="s">
        <v>330</v>
      </c>
      <c r="B213">
        <v>0</v>
      </c>
    </row>
    <row r="214" spans="1:2" x14ac:dyDescent="0.25">
      <c r="A214" t="s">
        <v>331</v>
      </c>
      <c r="B214">
        <v>4</v>
      </c>
    </row>
    <row r="216" spans="1:2" x14ac:dyDescent="0.25">
      <c r="A216" t="s">
        <v>332</v>
      </c>
    </row>
    <row r="217" spans="1:2" x14ac:dyDescent="0.25">
      <c r="A217" t="s">
        <v>120</v>
      </c>
      <c r="B217">
        <v>15</v>
      </c>
    </row>
    <row r="218" spans="1:2" x14ac:dyDescent="0.25">
      <c r="A218" t="s">
        <v>187</v>
      </c>
      <c r="B218">
        <v>0</v>
      </c>
    </row>
    <row r="220" spans="1:2" x14ac:dyDescent="0.25">
      <c r="A220" t="s">
        <v>333</v>
      </c>
    </row>
    <row r="221" spans="1:2" x14ac:dyDescent="0.25">
      <c r="A221" t="s">
        <v>334</v>
      </c>
      <c r="B221">
        <v>15</v>
      </c>
    </row>
    <row r="222" spans="1:2" x14ac:dyDescent="0.25">
      <c r="A222" t="s">
        <v>119</v>
      </c>
      <c r="B222">
        <v>0</v>
      </c>
    </row>
    <row r="224" spans="1:2" x14ac:dyDescent="0.25">
      <c r="A224" t="s">
        <v>31</v>
      </c>
    </row>
    <row r="225" spans="1:2" x14ac:dyDescent="0.25">
      <c r="A225" t="s">
        <v>283</v>
      </c>
      <c r="B225">
        <v>0</v>
      </c>
    </row>
    <row r="226" spans="1:2" x14ac:dyDescent="0.25">
      <c r="A226" t="s">
        <v>121</v>
      </c>
      <c r="B226">
        <v>10</v>
      </c>
    </row>
    <row r="228" spans="1:2" x14ac:dyDescent="0.25">
      <c r="A228" t="s">
        <v>34</v>
      </c>
    </row>
    <row r="229" spans="1:2" x14ac:dyDescent="0.25">
      <c r="A229" t="s">
        <v>284</v>
      </c>
      <c r="B229">
        <v>0</v>
      </c>
    </row>
    <row r="230" spans="1:2" x14ac:dyDescent="0.25">
      <c r="A230" t="s">
        <v>122</v>
      </c>
      <c r="B230">
        <v>10</v>
      </c>
    </row>
    <row r="232" spans="1:2" x14ac:dyDescent="0.25">
      <c r="A232" t="s">
        <v>37</v>
      </c>
    </row>
    <row r="233" spans="1:2" x14ac:dyDescent="0.25">
      <c r="A233" t="s">
        <v>285</v>
      </c>
      <c r="B233">
        <v>0</v>
      </c>
    </row>
    <row r="234" spans="1:2" x14ac:dyDescent="0.25">
      <c r="A234" t="s">
        <v>123</v>
      </c>
      <c r="B234">
        <v>5</v>
      </c>
    </row>
    <row r="236" spans="1:2" x14ac:dyDescent="0.25">
      <c r="A236" t="s">
        <v>335</v>
      </c>
    </row>
    <row r="237" spans="1:2" x14ac:dyDescent="0.25">
      <c r="A237" t="s">
        <v>138</v>
      </c>
      <c r="B237">
        <v>0</v>
      </c>
    </row>
    <row r="238" spans="1:2" x14ac:dyDescent="0.25">
      <c r="A238" t="s">
        <v>128</v>
      </c>
      <c r="B238">
        <v>30</v>
      </c>
    </row>
    <row r="240" spans="1:2" x14ac:dyDescent="0.25">
      <c r="A240" s="1" t="s">
        <v>336</v>
      </c>
    </row>
    <row r="241" spans="1:2" x14ac:dyDescent="0.25">
      <c r="A241" t="s">
        <v>138</v>
      </c>
      <c r="B241">
        <v>0</v>
      </c>
    </row>
    <row r="242" spans="1:2" x14ac:dyDescent="0.25">
      <c r="A242" t="s">
        <v>128</v>
      </c>
      <c r="B242">
        <v>8</v>
      </c>
    </row>
    <row r="244" spans="1:2" x14ac:dyDescent="0.25">
      <c r="A244" s="1" t="s">
        <v>139</v>
      </c>
    </row>
    <row r="245" spans="1:2" x14ac:dyDescent="0.25">
      <c r="A245" t="s">
        <v>138</v>
      </c>
      <c r="B245">
        <v>0</v>
      </c>
    </row>
    <row r="246" spans="1:2" x14ac:dyDescent="0.25">
      <c r="A246" t="s">
        <v>128</v>
      </c>
      <c r="B246">
        <v>15</v>
      </c>
    </row>
    <row r="248" spans="1:2" x14ac:dyDescent="0.25">
      <c r="A248" s="1" t="s">
        <v>337</v>
      </c>
    </row>
    <row r="249" spans="1:2" x14ac:dyDescent="0.25">
      <c r="A249" t="s">
        <v>138</v>
      </c>
      <c r="B249">
        <v>0</v>
      </c>
    </row>
    <row r="250" spans="1:2" x14ac:dyDescent="0.25">
      <c r="A250" t="s">
        <v>128</v>
      </c>
      <c r="B250">
        <v>15</v>
      </c>
    </row>
    <row r="252" spans="1:2" x14ac:dyDescent="0.25">
      <c r="A252" s="1" t="s">
        <v>338</v>
      </c>
    </row>
    <row r="253" spans="1:2" x14ac:dyDescent="0.25">
      <c r="A253" t="s">
        <v>138</v>
      </c>
      <c r="B253">
        <v>0</v>
      </c>
    </row>
    <row r="254" spans="1:2" x14ac:dyDescent="0.25">
      <c r="A254" t="s">
        <v>128</v>
      </c>
      <c r="B254">
        <v>15</v>
      </c>
    </row>
    <row r="256" spans="1:2" x14ac:dyDescent="0.25">
      <c r="A256" s="1" t="s">
        <v>339</v>
      </c>
    </row>
    <row r="257" spans="1:2" x14ac:dyDescent="0.25">
      <c r="A257" t="s">
        <v>138</v>
      </c>
      <c r="B257">
        <v>0</v>
      </c>
    </row>
    <row r="258" spans="1:2" x14ac:dyDescent="0.25">
      <c r="A258" t="s">
        <v>128</v>
      </c>
      <c r="B258">
        <v>15</v>
      </c>
    </row>
    <row r="260" spans="1:2" x14ac:dyDescent="0.25">
      <c r="A260" s="1" t="s">
        <v>340</v>
      </c>
    </row>
    <row r="261" spans="1:2" x14ac:dyDescent="0.25">
      <c r="A261" t="s">
        <v>138</v>
      </c>
      <c r="B261">
        <v>0</v>
      </c>
    </row>
    <row r="262" spans="1:2" x14ac:dyDescent="0.25">
      <c r="A262" t="s">
        <v>128</v>
      </c>
      <c r="B262">
        <v>30</v>
      </c>
    </row>
    <row r="264" spans="1:2" x14ac:dyDescent="0.25">
      <c r="A264" s="1" t="s">
        <v>341</v>
      </c>
    </row>
    <row r="265" spans="1:2" x14ac:dyDescent="0.25">
      <c r="A265" t="s">
        <v>138</v>
      </c>
      <c r="B265">
        <v>0</v>
      </c>
    </row>
    <row r="266" spans="1:2" x14ac:dyDescent="0.25">
      <c r="A266" t="s">
        <v>128</v>
      </c>
      <c r="B266">
        <v>5</v>
      </c>
    </row>
    <row r="269" spans="1:2" x14ac:dyDescent="0.25">
      <c r="A269" s="2" t="s">
        <v>304</v>
      </c>
    </row>
    <row r="270" spans="1:2" x14ac:dyDescent="0.25">
      <c r="A270" s="2" t="s">
        <v>298</v>
      </c>
    </row>
    <row r="271" spans="1:2" x14ac:dyDescent="0.25">
      <c r="A271" s="2" t="s">
        <v>299</v>
      </c>
      <c r="B271" s="27">
        <f>VLOOKUP('Reinigungsgeräte und -textilien'!C110,'Reinigungsgeräte und -textilien'!C110:I110,7,0)</f>
        <v>0</v>
      </c>
    </row>
    <row r="272" spans="1:2" x14ac:dyDescent="0.25">
      <c r="A272" s="2" t="s">
        <v>300</v>
      </c>
      <c r="B272" s="27">
        <v>5.0000000000000001E-3</v>
      </c>
    </row>
    <row r="273" spans="1:2" x14ac:dyDescent="0.25">
      <c r="A273" s="2" t="s">
        <v>301</v>
      </c>
      <c r="B273" s="27">
        <f>2-B271-B272</f>
        <v>1.9950000000000001</v>
      </c>
    </row>
    <row r="275" spans="1:2" x14ac:dyDescent="0.25">
      <c r="A275" s="2" t="s">
        <v>342</v>
      </c>
    </row>
    <row r="276" spans="1:2" x14ac:dyDescent="0.25">
      <c r="A276" s="2" t="s">
        <v>298</v>
      </c>
    </row>
    <row r="277" spans="1:2" x14ac:dyDescent="0.25">
      <c r="A277" s="2" t="s">
        <v>299</v>
      </c>
      <c r="B277" s="27">
        <f>VLOOKUP('Reinigungsgeräte und -textilien'!C111,'Reinigungsgeräte und -textilien'!C111:I111,7,0)</f>
        <v>0</v>
      </c>
    </row>
    <row r="278" spans="1:2" x14ac:dyDescent="0.25">
      <c r="A278" s="2" t="s">
        <v>300</v>
      </c>
      <c r="B278" s="27">
        <v>5.0000000000000001E-3</v>
      </c>
    </row>
    <row r="279" spans="1:2" x14ac:dyDescent="0.25">
      <c r="A279" s="2" t="s">
        <v>301</v>
      </c>
      <c r="B279" s="27">
        <f>2-B277-B278</f>
        <v>1.9950000000000001</v>
      </c>
    </row>
    <row r="281" spans="1:2" x14ac:dyDescent="0.25">
      <c r="A281" s="2" t="s">
        <v>343</v>
      </c>
    </row>
    <row r="282" spans="1:2" x14ac:dyDescent="0.25">
      <c r="A282" s="2" t="s">
        <v>298</v>
      </c>
    </row>
    <row r="283" spans="1:2" x14ac:dyDescent="0.25">
      <c r="A283" s="2" t="s">
        <v>299</v>
      </c>
      <c r="B283" s="27">
        <f>VLOOKUP('Reinigungsgeräte und -textilien'!C112,'Reinigungsgeräte und -textilien'!C112:I112,7,0)</f>
        <v>5.5555555555555552E-2</v>
      </c>
    </row>
    <row r="284" spans="1:2" x14ac:dyDescent="0.25">
      <c r="A284" s="2" t="s">
        <v>300</v>
      </c>
      <c r="B284" s="27">
        <v>5.0000000000000001E-3</v>
      </c>
    </row>
    <row r="285" spans="1:2" x14ac:dyDescent="0.25">
      <c r="A285" s="2" t="s">
        <v>301</v>
      </c>
      <c r="B285" s="27">
        <f>2-B283-B284</f>
        <v>1.9394444444444445</v>
      </c>
    </row>
    <row r="287" spans="1:2" x14ac:dyDescent="0.25">
      <c r="A287" s="2" t="s">
        <v>344</v>
      </c>
    </row>
    <row r="288" spans="1:2" x14ac:dyDescent="0.25">
      <c r="A288" s="2" t="s">
        <v>298</v>
      </c>
    </row>
    <row r="289" spans="1:2" x14ac:dyDescent="0.25">
      <c r="A289" s="2" t="s">
        <v>299</v>
      </c>
      <c r="B289" s="27">
        <f>VLOOKUP('Reinigungsgeräte und -textilien'!C109,'Reinigungsgeräte und -textilien'!C109:I109,7,0)</f>
        <v>0</v>
      </c>
    </row>
    <row r="290" spans="1:2" x14ac:dyDescent="0.25">
      <c r="A290" s="2" t="s">
        <v>300</v>
      </c>
      <c r="B290" s="27">
        <v>5.0000000000000001E-3</v>
      </c>
    </row>
    <row r="291" spans="1:2" x14ac:dyDescent="0.25">
      <c r="A291" s="2" t="s">
        <v>301</v>
      </c>
      <c r="B291" s="27">
        <f>2-B289-B290</f>
        <v>1.9950000000000001</v>
      </c>
    </row>
    <row r="293" spans="1:2" x14ac:dyDescent="0.25">
      <c r="A293" s="2" t="s">
        <v>345</v>
      </c>
    </row>
    <row r="294" spans="1:2" x14ac:dyDescent="0.25">
      <c r="A294" s="2" t="s">
        <v>298</v>
      </c>
    </row>
    <row r="295" spans="1:2" x14ac:dyDescent="0.25">
      <c r="A295" s="2" t="s">
        <v>299</v>
      </c>
      <c r="B295" s="27">
        <f>VLOOKUP('Reinigungsgeräte und -textilien'!C113,'Reinigungsgeräte und -textilien'!C113:I113,7,0)</f>
        <v>1.9230769230769232E-2</v>
      </c>
    </row>
    <row r="296" spans="1:2" x14ac:dyDescent="0.25">
      <c r="A296" s="2" t="s">
        <v>300</v>
      </c>
      <c r="B296" s="27">
        <v>5.0000000000000001E-3</v>
      </c>
    </row>
    <row r="297" spans="1:2" x14ac:dyDescent="0.25">
      <c r="A297" s="2" t="s">
        <v>301</v>
      </c>
      <c r="B297" s="27">
        <f>2-B295-B296</f>
        <v>1.9757692307692309</v>
      </c>
    </row>
    <row r="299" spans="1:2" x14ac:dyDescent="0.25">
      <c r="A299" s="2" t="s">
        <v>147</v>
      </c>
    </row>
    <row r="300" spans="1:2" x14ac:dyDescent="0.25">
      <c r="A300" s="2" t="s">
        <v>298</v>
      </c>
    </row>
    <row r="301" spans="1:2" x14ac:dyDescent="0.25">
      <c r="A301" s="2" t="s">
        <v>299</v>
      </c>
      <c r="B301" s="27">
        <f>VLOOKUP(A299,'Handel und Belieferung'!C85:I85,7,0)</f>
        <v>0</v>
      </c>
    </row>
    <row r="302" spans="1:2" x14ac:dyDescent="0.25">
      <c r="A302" s="2" t="s">
        <v>300</v>
      </c>
      <c r="B302" s="27">
        <v>5.0000000000000001E-3</v>
      </c>
    </row>
    <row r="303" spans="1:2" x14ac:dyDescent="0.25">
      <c r="A303" s="2" t="s">
        <v>301</v>
      </c>
      <c r="B303" s="27">
        <f>2-B301-B302</f>
        <v>1.9950000000000001</v>
      </c>
    </row>
    <row r="306" spans="1:2" x14ac:dyDescent="0.25">
      <c r="A306" t="s">
        <v>185</v>
      </c>
    </row>
    <row r="307" spans="1:2" x14ac:dyDescent="0.25">
      <c r="A307" t="s">
        <v>346</v>
      </c>
      <c r="B307">
        <v>0</v>
      </c>
    </row>
    <row r="308" spans="1:2" x14ac:dyDescent="0.25">
      <c r="A308" t="s">
        <v>347</v>
      </c>
      <c r="B308">
        <v>10</v>
      </c>
    </row>
    <row r="309" spans="1:2" x14ac:dyDescent="0.25">
      <c r="A309" t="s">
        <v>348</v>
      </c>
      <c r="B309">
        <v>26</v>
      </c>
    </row>
    <row r="312" spans="1:2" x14ac:dyDescent="0.25">
      <c r="A312" s="121" t="s">
        <v>349</v>
      </c>
      <c r="B312" s="122">
        <v>0</v>
      </c>
    </row>
    <row r="313" spans="1:2" x14ac:dyDescent="0.25">
      <c r="A313" s="121" t="s">
        <v>350</v>
      </c>
      <c r="B313" s="122">
        <v>12</v>
      </c>
    </row>
    <row r="314" spans="1:2" x14ac:dyDescent="0.25">
      <c r="A314" t="s">
        <v>351</v>
      </c>
      <c r="B314" s="122">
        <v>20</v>
      </c>
    </row>
    <row r="315" spans="1:2" x14ac:dyDescent="0.25">
      <c r="A315" s="123"/>
      <c r="B315" s="123"/>
    </row>
    <row r="316" spans="1:2" x14ac:dyDescent="0.25">
      <c r="A316" s="1" t="s">
        <v>352</v>
      </c>
    </row>
    <row r="317" spans="1:2" x14ac:dyDescent="0.25">
      <c r="A317" t="s">
        <v>353</v>
      </c>
      <c r="B317" s="122">
        <v>0</v>
      </c>
    </row>
    <row r="318" spans="1:2" x14ac:dyDescent="0.25">
      <c r="A318" t="s">
        <v>49</v>
      </c>
      <c r="B318" s="122">
        <v>10</v>
      </c>
    </row>
    <row r="319" spans="1:2" x14ac:dyDescent="0.25">
      <c r="A319" t="s">
        <v>51</v>
      </c>
      <c r="B319" s="122">
        <v>20</v>
      </c>
    </row>
    <row r="321" spans="1:2" x14ac:dyDescent="0.25">
      <c r="A321" s="1" t="s">
        <v>156</v>
      </c>
    </row>
    <row r="322" spans="1:2" x14ac:dyDescent="0.25">
      <c r="A322" t="s">
        <v>354</v>
      </c>
      <c r="B322">
        <v>0</v>
      </c>
    </row>
    <row r="323" spans="1:2" x14ac:dyDescent="0.25">
      <c r="A323" t="s">
        <v>355</v>
      </c>
      <c r="B323">
        <v>4</v>
      </c>
    </row>
    <row r="324" spans="1:2" x14ac:dyDescent="0.25">
      <c r="A324" t="s">
        <v>356</v>
      </c>
      <c r="B324">
        <v>6</v>
      </c>
    </row>
    <row r="325" spans="1:2" x14ac:dyDescent="0.25">
      <c r="A325" t="s">
        <v>357</v>
      </c>
      <c r="B325">
        <v>8</v>
      </c>
    </row>
    <row r="328" spans="1:2" x14ac:dyDescent="0.25">
      <c r="A328" s="1" t="s">
        <v>158</v>
      </c>
    </row>
    <row r="329" spans="1:2" x14ac:dyDescent="0.25">
      <c r="A329" t="s">
        <v>227</v>
      </c>
    </row>
    <row r="330" spans="1:2" x14ac:dyDescent="0.25">
      <c r="A330" t="s">
        <v>358</v>
      </c>
      <c r="B330">
        <v>4</v>
      </c>
    </row>
    <row r="331" spans="1:2" x14ac:dyDescent="0.25">
      <c r="A331" t="s">
        <v>359</v>
      </c>
      <c r="B331">
        <v>8</v>
      </c>
    </row>
    <row r="332" spans="1:2" x14ac:dyDescent="0.25">
      <c r="A332" t="s">
        <v>159</v>
      </c>
      <c r="B332">
        <v>10</v>
      </c>
    </row>
    <row r="335" spans="1:2" x14ac:dyDescent="0.25">
      <c r="A335" s="2" t="s">
        <v>152</v>
      </c>
    </row>
    <row r="336" spans="1:2" x14ac:dyDescent="0.25">
      <c r="A336" s="2" t="s">
        <v>298</v>
      </c>
    </row>
    <row r="337" spans="1:2" x14ac:dyDescent="0.25">
      <c r="A337" s="2" t="s">
        <v>299</v>
      </c>
      <c r="B337" s="27">
        <f>VLOOKUP(Dosierhilfen!C51,Dosierhilfen!C51:I51,7,0)</f>
        <v>0</v>
      </c>
    </row>
    <row r="338" spans="1:2" x14ac:dyDescent="0.25">
      <c r="A338" s="2" t="s">
        <v>300</v>
      </c>
      <c r="B338" s="27">
        <v>5.0000000000000001E-3</v>
      </c>
    </row>
    <row r="339" spans="1:2" x14ac:dyDescent="0.25">
      <c r="A339" s="2" t="s">
        <v>301</v>
      </c>
      <c r="B339" s="27">
        <f>2-B337-B338</f>
        <v>1.9950000000000001</v>
      </c>
    </row>
    <row r="341" spans="1:2" x14ac:dyDescent="0.25">
      <c r="A341" s="2" t="s">
        <v>179</v>
      </c>
    </row>
    <row r="342" spans="1:2" x14ac:dyDescent="0.25">
      <c r="A342" s="2" t="s">
        <v>298</v>
      </c>
    </row>
    <row r="343" spans="1:2" x14ac:dyDescent="0.25">
      <c r="A343" s="2" t="s">
        <v>299</v>
      </c>
      <c r="B343" s="27">
        <f>VLOOKUP(Dosierhilfen!C52,Dosierhilfen!C52:I57,7,0)</f>
        <v>0</v>
      </c>
    </row>
    <row r="344" spans="1:2" x14ac:dyDescent="0.25">
      <c r="A344" s="2" t="s">
        <v>300</v>
      </c>
      <c r="B344" s="27">
        <v>5.0000000000000001E-3</v>
      </c>
    </row>
    <row r="345" spans="1:2" x14ac:dyDescent="0.25">
      <c r="A345" s="2" t="s">
        <v>301</v>
      </c>
      <c r="B345" s="27">
        <f>2-B343-B344</f>
        <v>1.9950000000000001</v>
      </c>
    </row>
    <row r="347" spans="1:2" x14ac:dyDescent="0.25">
      <c r="A347" s="2" t="s">
        <v>360</v>
      </c>
    </row>
    <row r="348" spans="1:2" x14ac:dyDescent="0.25">
      <c r="A348" s="2" t="s">
        <v>298</v>
      </c>
    </row>
    <row r="349" spans="1:2" x14ac:dyDescent="0.25">
      <c r="A349" s="2" t="s">
        <v>299</v>
      </c>
      <c r="B349" s="27">
        <f>VLOOKUP(Dosierhilfen!C53,Dosierhilfen!C53:I63,7,0)</f>
        <v>0</v>
      </c>
    </row>
    <row r="350" spans="1:2" x14ac:dyDescent="0.25">
      <c r="A350" s="2" t="s">
        <v>300</v>
      </c>
      <c r="B350" s="27">
        <v>5.0000000000000001E-3</v>
      </c>
    </row>
    <row r="351" spans="1:2" x14ac:dyDescent="0.25">
      <c r="A351" s="2" t="s">
        <v>301</v>
      </c>
      <c r="B351" s="27">
        <f>2-B349-B350</f>
        <v>1.9950000000000001</v>
      </c>
    </row>
  </sheetData>
  <dataValidations count="2">
    <dataValidation type="list" allowBlank="1" showInputMessage="1" showErrorMessage="1" sqref="A187 A191 A194:A196 A199:A200 A205:A206" xr:uid="{416A5CB5-88A0-417E-B477-BD2FB25598EE}">
      <formula1>"vorhanden, nicht vorhanden"</formula1>
    </dataValidation>
    <dataValidation type="list" allowBlank="1" showInputMessage="1" showErrorMessage="1" sqref="A195:A196 A200" xr:uid="{DBAD3CE6-11F3-4C58-A0DA-D0F5F34AE6C6}">
      <formula1>"Keine Beratung zu individuellen Abfallkonzepten, Individuelle Beratung zu Abfallkonzepten, Beratung und Unterstützung bei der Umsetzung individueller Abfallkonzepte"</formula1>
    </dataValidation>
  </dataValidations>
  <pageMargins left="0.7" right="0.7" top="0.78740157499999996" bottom="0.78740157499999996" header="0.3" footer="0.3"/>
  <pageSetup orientation="portrait" r:id="rId1"/>
  <headerFooter>
    <oddFooter>&amp;C_x000D_&amp;1#&amp;"Calibri"&amp;10&amp;KFF0000 Confidential</oddFooter>
  </headerFooter>
  <customProperties>
    <customPr name="_pios_id" r:id="rId2"/>
    <customPr name="IbpWorksheetKeyString_GUID" r:id="rId3"/>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63B2EBFADEA644088FF8A8DC8AB92B5" ma:contentTypeVersion="15" ma:contentTypeDescription="Ein neues Dokument erstellen." ma:contentTypeScope="" ma:versionID="6051804640af1fe31aef51c717179587">
  <xsd:schema xmlns:xsd="http://www.w3.org/2001/XMLSchema" xmlns:xs="http://www.w3.org/2001/XMLSchema" xmlns:p="http://schemas.microsoft.com/office/2006/metadata/properties" xmlns:ns2="763c9d1d-a800-4e8d-8cf6-d8a1f2f5bd83" xmlns:ns3="36411685-8cce-41c7-9651-b6a8603fed15" targetNamespace="http://schemas.microsoft.com/office/2006/metadata/properties" ma:root="true" ma:fieldsID="2d50e94547afa3f6e5cc221beb1aa920" ns2:_="" ns3:_="">
    <xsd:import namespace="763c9d1d-a800-4e8d-8cf6-d8a1f2f5bd83"/>
    <xsd:import namespace="36411685-8cce-41c7-9651-b6a8603fed1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3c9d1d-a800-4e8d-8cf6-d8a1f2f5bd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3fb6b789-e4dd-4c60-9116-1483b12f468d"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6411685-8cce-41c7-9651-b6a8603fed15" elementFormDefault="qualified">
    <xsd:import namespace="http://schemas.microsoft.com/office/2006/documentManagement/types"/>
    <xsd:import namespace="http://schemas.microsoft.com/office/infopath/2007/PartnerControls"/>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internalName="SharedWithDetails" ma:readOnly="true">
      <xsd:simpleType>
        <xsd:restriction base="dms:Note">
          <xsd:maxLength value="255"/>
        </xsd:restriction>
      </xsd:simpleType>
    </xsd:element>
    <xsd:element name="TaxCatchAll" ma:index="16" nillable="true" ma:displayName="Taxonomy Catch All Column" ma:hidden="true" ma:list="{388759e9-2a13-42be-b5a9-dd9f9ac3c67b}" ma:internalName="TaxCatchAll" ma:showField="CatchAllData" ma:web="36411685-8cce-41c7-9651-b6a8603fed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6411685-8cce-41c7-9651-b6a8603fed15" xsi:nil="true"/>
    <lcf76f155ced4ddcb4097134ff3c332f xmlns="763c9d1d-a800-4e8d-8cf6-d8a1f2f5bd8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9571EA-C685-4683-98C0-47FFA36FDCC4}"/>
</file>

<file path=customXml/itemProps2.xml><?xml version="1.0" encoding="utf-8"?>
<ds:datastoreItem xmlns:ds="http://schemas.openxmlformats.org/officeDocument/2006/customXml" ds:itemID="{CBA4EBD1-4FEC-45C8-81DC-76B92BD8A373}">
  <ds:schemaRefs>
    <ds:schemaRef ds:uri="http://purl.org/dc/terms/"/>
    <ds:schemaRef ds:uri="http://purl.org/dc/elements/1.1/"/>
    <ds:schemaRef ds:uri="4f5bbc43-f5b5-4d60-a702-749111a804a2"/>
    <ds:schemaRef ds:uri="http://www.w3.org/XML/1998/namespace"/>
    <ds:schemaRef ds:uri="http://purl.org/dc/dcmitype/"/>
    <ds:schemaRef ds:uri="http://schemas.microsoft.com/office/infopath/2007/PartnerControls"/>
    <ds:schemaRef ds:uri="http://schemas.microsoft.com/office/2006/metadata/properties"/>
    <ds:schemaRef ds:uri="0ed3a087-e318-4ca2-9dcd-678042d12299"/>
    <ds:schemaRef ds:uri="http://schemas.microsoft.com/office/2006/documentManagement/types"/>
    <ds:schemaRef ds:uri="http://schemas.openxmlformats.org/package/2006/metadata/core-properties"/>
    <ds:schemaRef ds:uri="9862277c-d480-4179-ad9f-2d42925b87ac"/>
    <ds:schemaRef ds:uri="14079eb5-9bc5-458e-8388-2beef815c13f"/>
  </ds:schemaRefs>
</ds:datastoreItem>
</file>

<file path=customXml/itemProps3.xml><?xml version="1.0" encoding="utf-8"?>
<ds:datastoreItem xmlns:ds="http://schemas.openxmlformats.org/officeDocument/2006/customXml" ds:itemID="{19DA8D91-7EE4-4857-B8F4-4E45DF835034}">
  <ds:schemaRefs>
    <ds:schemaRef ds:uri="http://schemas.microsoft.com/sharepoint/v3/contenttype/forms"/>
  </ds:schemaRefs>
</ds:datastoreItem>
</file>

<file path=docMetadata/LabelInfo.xml><?xml version="1.0" encoding="utf-8"?>
<clbl:labelList xmlns:clbl="http://schemas.microsoft.com/office/2020/mipLabelMetadata">
  <clbl:label id="{0dfa2302-e202-4ab9-8614-825cecad7c37}" enabled="1" method="Standard" siteId="{a0d7ee67-ab95-42e3-abdb-09b932185abf}" removed="0"/>
  <clbl:label id="{db50abb1-03b7-49cb-957f-db7e98989ec8}" enabled="0" method="" siteId="{db50abb1-03b7-49cb-957f-db7e98989ec8}"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 Kurzcheck CMS</vt:lpstr>
      <vt:lpstr>Tiefer einsteigen!</vt:lpstr>
      <vt:lpstr>Ausführliche Checkliste Vorwort</vt:lpstr>
      <vt:lpstr>Glossar</vt:lpstr>
      <vt:lpstr>Allgemein</vt:lpstr>
      <vt:lpstr>Handel und Belieferung</vt:lpstr>
      <vt:lpstr>Dosierhilfen</vt:lpstr>
      <vt:lpstr>Reinigungsmittel</vt:lpstr>
      <vt:lpstr>Reinigungsgeräte und -textilien</vt:lpstr>
      <vt:lpstr>Waschraum- Hygienepapier</vt:lpstr>
      <vt:lpstr>Drop Down Wasch</vt:lpstr>
      <vt:lpstr>Abfallsäcke und Entsorgung</vt:lpstr>
      <vt:lpstr>Drop Down Abfallsäcke</vt:lpstr>
      <vt:lpstr>Drop Down Unternehmen</vt:lpstr>
      <vt:lpstr>Fazit</vt:lpstr>
      <vt:lpstr>Drop Down Menü</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Haase, Andreas</dc:creator>
  <cp:keywords/>
  <dc:description/>
  <cp:lastModifiedBy>Thorsten Jäger</cp:lastModifiedBy>
  <cp:revision/>
  <cp:lastPrinted>2025-07-30T11:21:34Z</cp:lastPrinted>
  <dcterms:created xsi:type="dcterms:W3CDTF">2015-06-05T18:19:34Z</dcterms:created>
  <dcterms:modified xsi:type="dcterms:W3CDTF">2025-09-17T13:58:43Z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dfa2302-e202-4ab9-8614-825cecad7c37_Enabled">
    <vt:lpwstr>true</vt:lpwstr>
  </property>
  <property fmtid="{D5CDD505-2E9C-101B-9397-08002B2CF9AE}" pid="3" name="MSIP_Label_0dfa2302-e202-4ab9-8614-825cecad7c37_SetDate">
    <vt:lpwstr>2023-08-28T15:08:18Z</vt:lpwstr>
  </property>
  <property fmtid="{D5CDD505-2E9C-101B-9397-08002B2CF9AE}" pid="4" name="MSIP_Label_0dfa2302-e202-4ab9-8614-825cecad7c37_Method">
    <vt:lpwstr>Standard</vt:lpwstr>
  </property>
  <property fmtid="{D5CDD505-2E9C-101B-9397-08002B2CF9AE}" pid="5" name="MSIP_Label_0dfa2302-e202-4ab9-8614-825cecad7c37_Name">
    <vt:lpwstr>Confidential</vt:lpwstr>
  </property>
  <property fmtid="{D5CDD505-2E9C-101B-9397-08002B2CF9AE}" pid="6" name="MSIP_Label_0dfa2302-e202-4ab9-8614-825cecad7c37_SiteId">
    <vt:lpwstr>a0d7ee67-ab95-42e3-abdb-09b932185abf</vt:lpwstr>
  </property>
  <property fmtid="{D5CDD505-2E9C-101B-9397-08002B2CF9AE}" pid="7" name="MSIP_Label_0dfa2302-e202-4ab9-8614-825cecad7c37_ActionId">
    <vt:lpwstr>d8760f49-f805-4942-b7d8-0c44dad78f7f</vt:lpwstr>
  </property>
  <property fmtid="{D5CDD505-2E9C-101B-9397-08002B2CF9AE}" pid="8" name="MSIP_Label_0dfa2302-e202-4ab9-8614-825cecad7c37_ContentBits">
    <vt:lpwstr>2</vt:lpwstr>
  </property>
  <property fmtid="{D5CDD505-2E9C-101B-9397-08002B2CF9AE}" pid="9" name="ContentTypeId">
    <vt:lpwstr>0x010100B63B2EBFADEA644088FF8A8DC8AB92B5</vt:lpwstr>
  </property>
  <property fmtid="{D5CDD505-2E9C-101B-9397-08002B2CF9AE}" pid="10" name="IbpWorkbookKeyString_GUID">
    <vt:lpwstr>3b6def72-f3fd-4a98-9831-28bff241d1a8</vt:lpwstr>
  </property>
  <property fmtid="{D5CDD505-2E9C-101B-9397-08002B2CF9AE}" pid="11" name="MediaServiceImageTags">
    <vt:lpwstr/>
  </property>
</Properties>
</file>